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0640" windowHeight="8085" firstSheet="20" activeTab="23"/>
  </bookViews>
  <sheets>
    <sheet name="15.07.2025" sheetId="10" r:id="rId1"/>
    <sheet name="23.07.2025" sheetId="11" r:id="rId2"/>
    <sheet name="29.07.2025" sheetId="12" r:id="rId3"/>
    <sheet name="05.08.2025" sheetId="13" r:id="rId4"/>
    <sheet name="13.08.2025" sheetId="14" r:id="rId5"/>
    <sheet name="20.08.2025" sheetId="15" r:id="rId6"/>
    <sheet name="03.09.2025" sheetId="16" r:id="rId7"/>
    <sheet name="10.09.2025" sheetId="17" r:id="rId8"/>
    <sheet name="17.09.2025" sheetId="18" r:id="rId9"/>
    <sheet name="24.09.2025" sheetId="19" r:id="rId10"/>
    <sheet name="30.09.2025" sheetId="20" r:id="rId11"/>
    <sheet name="08.10.2025" sheetId="21" r:id="rId12"/>
    <sheet name="22.10.2025" sheetId="22" r:id="rId13"/>
    <sheet name="05.11.2025" sheetId="24" r:id="rId14"/>
    <sheet name="19.11.2025" sheetId="26" r:id="rId15"/>
    <sheet name="10.12.2025" sheetId="28" r:id="rId16"/>
    <sheet name="17.12.2025" sheetId="30" r:id="rId17"/>
    <sheet name="15.01.2026" sheetId="31" r:id="rId18"/>
    <sheet name="21.01.2026" sheetId="32" r:id="rId19"/>
    <sheet name="28.01.2026" sheetId="33" r:id="rId20"/>
    <sheet name="04.02.2026" sheetId="34" r:id="rId21"/>
    <sheet name="18.02.2026" sheetId="35" r:id="rId22"/>
    <sheet name="03.03.2026 " sheetId="36" r:id="rId23"/>
    <sheet name="18.03.2026" sheetId="37" r:id="rId24"/>
  </sheets>
  <calcPr calcId="152511"/>
</workbook>
</file>

<file path=xl/calcChain.xml><?xml version="1.0" encoding="utf-8"?>
<calcChain xmlns="http://schemas.openxmlformats.org/spreadsheetml/2006/main">
  <c r="N30" i="37" l="1"/>
  <c r="N16" i="37"/>
  <c r="N45" i="37" l="1"/>
  <c r="N44" i="37"/>
  <c r="N40" i="37"/>
  <c r="N41" i="37"/>
  <c r="N42" i="37"/>
  <c r="N38" i="37"/>
  <c r="N39" i="37"/>
  <c r="N34" i="37"/>
  <c r="N35" i="37"/>
  <c r="N22" i="37"/>
  <c r="N23" i="37"/>
  <c r="N24" i="37"/>
  <c r="N25" i="37"/>
  <c r="N26" i="37"/>
  <c r="N27" i="37"/>
  <c r="N28" i="37"/>
  <c r="N29" i="37"/>
  <c r="N15" i="37"/>
  <c r="K46" i="37"/>
  <c r="K36" i="37"/>
  <c r="K37" i="37"/>
  <c r="K38" i="37"/>
  <c r="K39" i="37"/>
  <c r="K40" i="37"/>
  <c r="K41" i="37"/>
  <c r="K42" i="37"/>
  <c r="K43" i="37"/>
  <c r="K44" i="37"/>
  <c r="K45" i="37"/>
  <c r="K28" i="37"/>
  <c r="K29" i="37"/>
  <c r="K30" i="37"/>
  <c r="K31" i="37"/>
  <c r="K32" i="37"/>
  <c r="K33" i="37"/>
  <c r="K14" i="37"/>
  <c r="K15" i="37"/>
  <c r="K16" i="37"/>
  <c r="K17" i="37"/>
  <c r="K18" i="37"/>
  <c r="K19" i="37"/>
  <c r="K20" i="37"/>
  <c r="K21" i="37"/>
  <c r="K22" i="37"/>
  <c r="K23" i="37"/>
  <c r="K24" i="37"/>
  <c r="K25" i="37"/>
  <c r="K26" i="37"/>
  <c r="K27" i="37"/>
  <c r="K9" i="37"/>
  <c r="K10" i="37"/>
  <c r="K11" i="37"/>
  <c r="G44" i="37"/>
  <c r="G45" i="37"/>
  <c r="G46" i="37"/>
  <c r="G33" i="37"/>
  <c r="G34" i="37"/>
  <c r="G35" i="37"/>
  <c r="G36" i="37"/>
  <c r="G37" i="37"/>
  <c r="G38" i="37"/>
  <c r="G39" i="37"/>
  <c r="G40" i="37"/>
  <c r="G41" i="37"/>
  <c r="G42" i="37"/>
  <c r="G43" i="37"/>
  <c r="G24" i="37"/>
  <c r="G25" i="37"/>
  <c r="G26" i="37"/>
  <c r="G27" i="37"/>
  <c r="G28" i="37"/>
  <c r="G29" i="37"/>
  <c r="G30" i="37"/>
  <c r="G9" i="37"/>
  <c r="G10" i="37"/>
  <c r="G11" i="37"/>
  <c r="G12" i="37"/>
  <c r="G13" i="37"/>
  <c r="G14" i="37"/>
  <c r="G15" i="37"/>
  <c r="G16" i="37"/>
  <c r="G17" i="37"/>
  <c r="G18" i="37"/>
  <c r="G19" i="37"/>
  <c r="G20" i="37"/>
  <c r="G21" i="37"/>
  <c r="G22" i="37"/>
  <c r="G23" i="37"/>
  <c r="K12" i="37" l="1"/>
  <c r="K34" i="37"/>
  <c r="K35" i="37"/>
  <c r="K13" i="37"/>
  <c r="K8" i="37"/>
  <c r="K7" i="37"/>
  <c r="N43" i="37" l="1"/>
  <c r="N11" i="37"/>
  <c r="N8" i="37"/>
  <c r="Q37" i="37"/>
  <c r="Q38" i="37"/>
  <c r="Q39" i="37"/>
  <c r="Q40" i="37"/>
  <c r="Q41" i="37"/>
  <c r="Q42" i="37"/>
  <c r="Q43" i="37"/>
  <c r="Q44" i="37"/>
  <c r="Q45" i="37"/>
  <c r="Q46" i="37"/>
  <c r="Q33" i="37"/>
  <c r="Q34" i="37"/>
  <c r="Q28" i="37"/>
  <c r="Q29" i="37"/>
  <c r="Q30" i="37"/>
  <c r="Q20" i="37"/>
  <c r="Q21" i="37"/>
  <c r="Q22" i="37"/>
  <c r="Q23" i="37"/>
  <c r="Q24" i="37"/>
  <c r="Q25" i="37"/>
  <c r="Q16" i="37"/>
  <c r="Q17" i="37"/>
  <c r="Q11" i="37"/>
  <c r="N46" i="37"/>
  <c r="N37" i="37"/>
  <c r="Q36" i="37"/>
  <c r="N36" i="37"/>
  <c r="Q35" i="37"/>
  <c r="N33" i="37"/>
  <c r="Q32" i="37"/>
  <c r="N32" i="37"/>
  <c r="G32" i="37"/>
  <c r="Q31" i="37"/>
  <c r="N31" i="37"/>
  <c r="G31" i="37"/>
  <c r="Q27" i="37"/>
  <c r="Q26" i="37"/>
  <c r="N21" i="37"/>
  <c r="N20" i="37"/>
  <c r="Q19" i="37"/>
  <c r="N19" i="37"/>
  <c r="Q18" i="37"/>
  <c r="N18" i="37"/>
  <c r="N17" i="37"/>
  <c r="Q15" i="37"/>
  <c r="Q14" i="37"/>
  <c r="N14" i="37"/>
  <c r="Q13" i="37"/>
  <c r="N13" i="37"/>
  <c r="Q12" i="37"/>
  <c r="Q10" i="37"/>
  <c r="N10" i="37"/>
  <c r="Q9" i="37"/>
  <c r="N9" i="37"/>
  <c r="Q8" i="37"/>
  <c r="G8" i="37"/>
  <c r="Q7" i="37"/>
  <c r="G7" i="37"/>
  <c r="Q44" i="36" l="1"/>
  <c r="Q45" i="36"/>
  <c r="Q46" i="36"/>
  <c r="Q37" i="36"/>
  <c r="Q38" i="36"/>
  <c r="Q39" i="36"/>
  <c r="Q40" i="36"/>
  <c r="Q41" i="36"/>
  <c r="Q42" i="36"/>
  <c r="Q43" i="36"/>
  <c r="Q33" i="36"/>
  <c r="Q34" i="36"/>
  <c r="Q28" i="36"/>
  <c r="Q29" i="36"/>
  <c r="Q30" i="36"/>
  <c r="Q21" i="36"/>
  <c r="Q22" i="36"/>
  <c r="Q23" i="36"/>
  <c r="Q24" i="36"/>
  <c r="Q25" i="36"/>
  <c r="N38" i="36"/>
  <c r="N39" i="36"/>
  <c r="N40" i="36"/>
  <c r="N41" i="36"/>
  <c r="N42" i="36"/>
  <c r="N43" i="36"/>
  <c r="N34" i="36"/>
  <c r="N35" i="36"/>
  <c r="N28" i="36"/>
  <c r="N29" i="36"/>
  <c r="N30" i="36"/>
  <c r="N31" i="36"/>
  <c r="N22" i="36"/>
  <c r="N23" i="36"/>
  <c r="N24" i="36"/>
  <c r="N25" i="36"/>
  <c r="N26" i="36"/>
  <c r="N27" i="36"/>
  <c r="N11" i="36"/>
  <c r="K36" i="36"/>
  <c r="K37" i="36"/>
  <c r="K38" i="36"/>
  <c r="K39" i="36"/>
  <c r="K40" i="36"/>
  <c r="K41" i="36"/>
  <c r="K42" i="36"/>
  <c r="K43" i="36"/>
  <c r="K44" i="36"/>
  <c r="K45" i="36"/>
  <c r="K46" i="36"/>
  <c r="K28" i="36"/>
  <c r="K29" i="36"/>
  <c r="K30" i="36"/>
  <c r="K31" i="36"/>
  <c r="K32" i="36"/>
  <c r="K33" i="36"/>
  <c r="K14" i="36"/>
  <c r="K15" i="36"/>
  <c r="K16" i="36"/>
  <c r="K17" i="36"/>
  <c r="K18" i="36"/>
  <c r="K19" i="36"/>
  <c r="K20" i="36"/>
  <c r="K21" i="36"/>
  <c r="K22" i="36"/>
  <c r="K23" i="36"/>
  <c r="K24" i="36"/>
  <c r="K25" i="36"/>
  <c r="K26" i="36"/>
  <c r="K27" i="36"/>
  <c r="K9" i="36"/>
  <c r="K10" i="36"/>
  <c r="K11" i="36"/>
  <c r="G42" i="36"/>
  <c r="G43" i="36"/>
  <c r="G44" i="36"/>
  <c r="G45" i="36"/>
  <c r="G46" i="36"/>
  <c r="G33" i="36"/>
  <c r="G34" i="36"/>
  <c r="G35" i="36"/>
  <c r="G36" i="36"/>
  <c r="G37" i="36"/>
  <c r="G38" i="36"/>
  <c r="G39" i="36"/>
  <c r="G40" i="36"/>
  <c r="G41" i="36"/>
  <c r="G31" i="36"/>
  <c r="G28" i="36"/>
  <c r="G29" i="36"/>
  <c r="G30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32" i="36" l="1"/>
  <c r="G8" i="36"/>
  <c r="G7" i="36"/>
  <c r="N8" i="36"/>
  <c r="Q20" i="36"/>
  <c r="Q16" i="36"/>
  <c r="Q17" i="36"/>
  <c r="Q11" i="36"/>
  <c r="N44" i="36" l="1"/>
  <c r="N18" i="36"/>
  <c r="N15" i="36"/>
  <c r="N10" i="36"/>
  <c r="N46" i="36"/>
  <c r="N45" i="36"/>
  <c r="N37" i="36"/>
  <c r="Q36" i="36"/>
  <c r="N36" i="36"/>
  <c r="Q35" i="36"/>
  <c r="K35" i="36"/>
  <c r="K34" i="36"/>
  <c r="N33" i="36"/>
  <c r="Q32" i="36"/>
  <c r="N32" i="36"/>
  <c r="Q31" i="36"/>
  <c r="Q27" i="36"/>
  <c r="Q26" i="36"/>
  <c r="N21" i="36"/>
  <c r="N20" i="36"/>
  <c r="Q19" i="36"/>
  <c r="N19" i="36"/>
  <c r="Q18" i="36"/>
  <c r="N17" i="36"/>
  <c r="N16" i="36"/>
  <c r="Q15" i="36"/>
  <c r="Q14" i="36"/>
  <c r="N14" i="36"/>
  <c r="Q13" i="36"/>
  <c r="N13" i="36"/>
  <c r="K13" i="36"/>
  <c r="Q12" i="36"/>
  <c r="K12" i="36"/>
  <c r="Q10" i="36"/>
  <c r="Q9" i="36"/>
  <c r="N9" i="36"/>
  <c r="Q8" i="36"/>
  <c r="K8" i="36"/>
  <c r="Q7" i="36"/>
  <c r="K7" i="36"/>
  <c r="M36" i="35" l="1"/>
  <c r="M37" i="35"/>
  <c r="M38" i="35"/>
  <c r="M39" i="35"/>
  <c r="M40" i="35"/>
  <c r="M41" i="35"/>
  <c r="M42" i="35"/>
  <c r="M43" i="35"/>
  <c r="M44" i="35"/>
  <c r="M45" i="35"/>
  <c r="M46" i="35"/>
  <c r="M28" i="35"/>
  <c r="M29" i="35"/>
  <c r="M30" i="35"/>
  <c r="M31" i="35"/>
  <c r="M32" i="35"/>
  <c r="M33" i="35"/>
  <c r="M14" i="35"/>
  <c r="M15" i="35"/>
  <c r="M16" i="35"/>
  <c r="M17" i="35"/>
  <c r="M18" i="35"/>
  <c r="M19" i="35"/>
  <c r="M20" i="35"/>
  <c r="M21" i="35"/>
  <c r="M22" i="35"/>
  <c r="M23" i="35"/>
  <c r="M24" i="35"/>
  <c r="M25" i="35"/>
  <c r="M26" i="35"/>
  <c r="M27" i="35"/>
  <c r="M11" i="35"/>
  <c r="P44" i="35"/>
  <c r="P38" i="35"/>
  <c r="P39" i="35"/>
  <c r="P40" i="35"/>
  <c r="P41" i="35"/>
  <c r="P42" i="35"/>
  <c r="P34" i="35"/>
  <c r="P35" i="35"/>
  <c r="P22" i="35"/>
  <c r="P23" i="35"/>
  <c r="P24" i="35"/>
  <c r="P25" i="35"/>
  <c r="P26" i="35"/>
  <c r="P27" i="35"/>
  <c r="P28" i="35"/>
  <c r="P29" i="35"/>
  <c r="P30" i="35"/>
  <c r="P31" i="35"/>
  <c r="P18" i="35"/>
  <c r="P19" i="35"/>
  <c r="P16" i="35"/>
  <c r="P10" i="35"/>
  <c r="S46" i="35"/>
  <c r="S37" i="35"/>
  <c r="S38" i="35"/>
  <c r="S39" i="35"/>
  <c r="S40" i="35"/>
  <c r="S41" i="35"/>
  <c r="S42" i="35"/>
  <c r="S43" i="35"/>
  <c r="S44" i="35"/>
  <c r="S45" i="35"/>
  <c r="S34" i="35"/>
  <c r="S33" i="35"/>
  <c r="S28" i="35"/>
  <c r="S29" i="35"/>
  <c r="S30" i="35"/>
  <c r="S22" i="35"/>
  <c r="S23" i="35"/>
  <c r="S24" i="35"/>
  <c r="S25" i="35"/>
  <c r="S16" i="35"/>
  <c r="S17" i="35"/>
  <c r="S11" i="35"/>
  <c r="I33" i="35"/>
  <c r="I34" i="35"/>
  <c r="I35" i="35"/>
  <c r="I25" i="35"/>
  <c r="I26" i="35"/>
  <c r="I27" i="35"/>
  <c r="I28" i="35"/>
  <c r="I29" i="35"/>
  <c r="I30" i="35"/>
  <c r="I19" i="35"/>
  <c r="I13" i="35"/>
  <c r="P43" i="35" l="1"/>
  <c r="P17" i="35"/>
  <c r="P11" i="35"/>
  <c r="P9" i="35"/>
  <c r="P46" i="35" l="1"/>
  <c r="I46" i="35"/>
  <c r="P45" i="35"/>
  <c r="I45" i="35"/>
  <c r="I44" i="35"/>
  <c r="I43" i="35"/>
  <c r="I42" i="35"/>
  <c r="I41" i="35"/>
  <c r="I40" i="35"/>
  <c r="I39" i="35"/>
  <c r="I38" i="35"/>
  <c r="P37" i="35"/>
  <c r="I37" i="35"/>
  <c r="S36" i="35"/>
  <c r="P36" i="35"/>
  <c r="I36" i="35"/>
  <c r="S35" i="35"/>
  <c r="M35" i="35"/>
  <c r="M34" i="35"/>
  <c r="P33" i="35"/>
  <c r="S32" i="35"/>
  <c r="P32" i="35"/>
  <c r="I32" i="35"/>
  <c r="S31" i="35"/>
  <c r="I31" i="35"/>
  <c r="S27" i="35"/>
  <c r="S26" i="35"/>
  <c r="I24" i="35"/>
  <c r="I23" i="35"/>
  <c r="I22" i="35"/>
  <c r="S21" i="35"/>
  <c r="P21" i="35"/>
  <c r="I21" i="35"/>
  <c r="S20" i="35"/>
  <c r="P20" i="35"/>
  <c r="I20" i="35"/>
  <c r="S19" i="35"/>
  <c r="S18" i="35"/>
  <c r="I18" i="35"/>
  <c r="I17" i="35"/>
  <c r="I16" i="35"/>
  <c r="S15" i="35"/>
  <c r="P15" i="35"/>
  <c r="I15" i="35"/>
  <c r="S14" i="35"/>
  <c r="P14" i="35"/>
  <c r="I14" i="35"/>
  <c r="S13" i="35"/>
  <c r="P13" i="35"/>
  <c r="M13" i="35"/>
  <c r="S12" i="35"/>
  <c r="M12" i="35"/>
  <c r="I12" i="35"/>
  <c r="I11" i="35"/>
  <c r="S10" i="35"/>
  <c r="M10" i="35"/>
  <c r="I10" i="35"/>
  <c r="S9" i="35"/>
  <c r="M9" i="35"/>
  <c r="I9" i="35"/>
  <c r="S8" i="35"/>
  <c r="P8" i="35"/>
  <c r="M8" i="35"/>
  <c r="I8" i="35"/>
  <c r="S7" i="35"/>
  <c r="M7" i="35"/>
  <c r="I7" i="35"/>
  <c r="S33" i="34" l="1"/>
  <c r="S34" i="34"/>
  <c r="S25" i="34"/>
  <c r="S22" i="34"/>
  <c r="S16" i="34"/>
  <c r="S17" i="34"/>
  <c r="S11" i="34"/>
  <c r="P45" i="34"/>
  <c r="P44" i="34"/>
  <c r="P43" i="34"/>
  <c r="P41" i="34"/>
  <c r="P40" i="34"/>
  <c r="P38" i="34"/>
  <c r="P39" i="34"/>
  <c r="P34" i="34"/>
  <c r="P35" i="34"/>
  <c r="P25" i="34"/>
  <c r="P26" i="34"/>
  <c r="P27" i="34"/>
  <c r="P28" i="34"/>
  <c r="P29" i="34"/>
  <c r="P30" i="34"/>
  <c r="P31" i="34"/>
  <c r="P23" i="34"/>
  <c r="P22" i="34"/>
  <c r="P17" i="34"/>
  <c r="P18" i="34"/>
  <c r="P19" i="34"/>
  <c r="P15" i="34"/>
  <c r="P10" i="34"/>
  <c r="P11" i="34"/>
  <c r="P8" i="34"/>
  <c r="M44" i="34"/>
  <c r="M36" i="34"/>
  <c r="M37" i="34"/>
  <c r="M38" i="34"/>
  <c r="M39" i="34"/>
  <c r="M40" i="34"/>
  <c r="M41" i="34"/>
  <c r="M42" i="34"/>
  <c r="M43" i="34"/>
  <c r="M25" i="34"/>
  <c r="M26" i="34"/>
  <c r="M27" i="34"/>
  <c r="M28" i="34"/>
  <c r="M29" i="34"/>
  <c r="M30" i="34"/>
  <c r="M31" i="34"/>
  <c r="M32" i="34"/>
  <c r="M33" i="34"/>
  <c r="M14" i="34"/>
  <c r="M15" i="34"/>
  <c r="M16" i="34"/>
  <c r="M17" i="34"/>
  <c r="M18" i="34"/>
  <c r="M19" i="34"/>
  <c r="M20" i="34"/>
  <c r="M21" i="34"/>
  <c r="M22" i="34"/>
  <c r="M23" i="34"/>
  <c r="M24" i="34"/>
  <c r="I44" i="34"/>
  <c r="I40" i="34"/>
  <c r="I41" i="34"/>
  <c r="I42" i="34"/>
  <c r="I43" i="34"/>
  <c r="I33" i="34"/>
  <c r="I34" i="34"/>
  <c r="I35" i="34"/>
  <c r="I26" i="34"/>
  <c r="I27" i="34"/>
  <c r="I28" i="34"/>
  <c r="I29" i="34"/>
  <c r="I30" i="34"/>
  <c r="S46" i="34"/>
  <c r="P46" i="34"/>
  <c r="M46" i="34"/>
  <c r="I46" i="34"/>
  <c r="S45" i="34"/>
  <c r="M45" i="34"/>
  <c r="I45" i="34"/>
  <c r="S44" i="34"/>
  <c r="S43" i="34"/>
  <c r="S42" i="34"/>
  <c r="P42" i="34"/>
  <c r="S41" i="34"/>
  <c r="S40" i="34"/>
  <c r="S39" i="34"/>
  <c r="I39" i="34"/>
  <c r="S38" i="34"/>
  <c r="I38" i="34"/>
  <c r="S37" i="34"/>
  <c r="P37" i="34"/>
  <c r="I37" i="34"/>
  <c r="S36" i="34"/>
  <c r="P36" i="34"/>
  <c r="I36" i="34"/>
  <c r="S35" i="34"/>
  <c r="M35" i="34"/>
  <c r="M34" i="34"/>
  <c r="P33" i="34"/>
  <c r="S32" i="34"/>
  <c r="P32" i="34"/>
  <c r="I32" i="34"/>
  <c r="S31" i="34"/>
  <c r="I31" i="34"/>
  <c r="S30" i="34"/>
  <c r="S29" i="34"/>
  <c r="S28" i="34"/>
  <c r="S27" i="34"/>
  <c r="S26" i="34"/>
  <c r="I25" i="34"/>
  <c r="S24" i="34"/>
  <c r="P24" i="34"/>
  <c r="I24" i="34"/>
  <c r="S23" i="34"/>
  <c r="I23" i="34"/>
  <c r="I22" i="34"/>
  <c r="S21" i="34"/>
  <c r="P21" i="34"/>
  <c r="I21" i="34"/>
  <c r="S20" i="34"/>
  <c r="P20" i="34"/>
  <c r="I20" i="34"/>
  <c r="S19" i="34"/>
  <c r="I19" i="34"/>
  <c r="S18" i="34"/>
  <c r="I18" i="34"/>
  <c r="I17" i="34"/>
  <c r="P16" i="34"/>
  <c r="I16" i="34"/>
  <c r="S15" i="34"/>
  <c r="I15" i="34"/>
  <c r="S14" i="34"/>
  <c r="P14" i="34"/>
  <c r="I14" i="34"/>
  <c r="S13" i="34"/>
  <c r="P13" i="34"/>
  <c r="M13" i="34"/>
  <c r="I13" i="34"/>
  <c r="S12" i="34"/>
  <c r="M12" i="34"/>
  <c r="I12" i="34"/>
  <c r="M11" i="34"/>
  <c r="I11" i="34"/>
  <c r="S10" i="34"/>
  <c r="M10" i="34"/>
  <c r="I10" i="34"/>
  <c r="S9" i="34"/>
  <c r="P9" i="34"/>
  <c r="M9" i="34"/>
  <c r="I9" i="34"/>
  <c r="S8" i="34"/>
  <c r="M8" i="34"/>
  <c r="I8" i="34"/>
  <c r="S7" i="34"/>
  <c r="M7" i="34"/>
  <c r="I7" i="34"/>
  <c r="S37" i="33" l="1"/>
  <c r="S38" i="33"/>
  <c r="S39" i="33"/>
  <c r="S40" i="33"/>
  <c r="S41" i="33"/>
  <c r="S42" i="33"/>
  <c r="S43" i="33"/>
  <c r="S35" i="33"/>
  <c r="S33" i="33"/>
  <c r="S34" i="33"/>
  <c r="S28" i="33"/>
  <c r="S29" i="33"/>
  <c r="S30" i="33"/>
  <c r="S26" i="33"/>
  <c r="S25" i="33"/>
  <c r="S23" i="33"/>
  <c r="S22" i="33"/>
  <c r="S20" i="33"/>
  <c r="S16" i="33"/>
  <c r="S17" i="33"/>
  <c r="S9" i="33"/>
  <c r="P44" i="33"/>
  <c r="P45" i="33"/>
  <c r="P46" i="33"/>
  <c r="P38" i="33"/>
  <c r="P39" i="33"/>
  <c r="P40" i="33"/>
  <c r="P41" i="33"/>
  <c r="P42" i="33"/>
  <c r="P43" i="33"/>
  <c r="P34" i="33"/>
  <c r="P35" i="33"/>
  <c r="P27" i="33"/>
  <c r="P28" i="33"/>
  <c r="P29" i="33"/>
  <c r="P30" i="33"/>
  <c r="P31" i="33"/>
  <c r="P25" i="33"/>
  <c r="P22" i="33"/>
  <c r="P23" i="33"/>
  <c r="P24" i="33"/>
  <c r="P17" i="33"/>
  <c r="P18" i="33"/>
  <c r="P19" i="33"/>
  <c r="P10" i="33"/>
  <c r="P11" i="33"/>
  <c r="M34" i="33"/>
  <c r="M42" i="33"/>
  <c r="M43" i="33"/>
  <c r="M44" i="33"/>
  <c r="M45" i="33"/>
  <c r="M46" i="33"/>
  <c r="M28" i="33"/>
  <c r="M29" i="33"/>
  <c r="M30" i="33"/>
  <c r="M31" i="33"/>
  <c r="M32" i="33"/>
  <c r="M33" i="33"/>
  <c r="M35" i="33"/>
  <c r="M36" i="33"/>
  <c r="M37" i="33"/>
  <c r="M38" i="33"/>
  <c r="M39" i="33"/>
  <c r="M40" i="33"/>
  <c r="M41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I44" i="33"/>
  <c r="I33" i="33"/>
  <c r="I34" i="33"/>
  <c r="I35" i="33"/>
  <c r="I23" i="33"/>
  <c r="S46" i="33" l="1"/>
  <c r="I46" i="33"/>
  <c r="S45" i="33"/>
  <c r="I45" i="33"/>
  <c r="S44" i="33"/>
  <c r="I43" i="33"/>
  <c r="I42" i="33"/>
  <c r="I41" i="33"/>
  <c r="I40" i="33"/>
  <c r="I39" i="33"/>
  <c r="I38" i="33"/>
  <c r="P37" i="33"/>
  <c r="I37" i="33"/>
  <c r="S36" i="33"/>
  <c r="P36" i="33"/>
  <c r="I36" i="33"/>
  <c r="P33" i="33"/>
  <c r="S32" i="33"/>
  <c r="P32" i="33"/>
  <c r="I32" i="33"/>
  <c r="S31" i="33"/>
  <c r="I31" i="33"/>
  <c r="I30" i="33"/>
  <c r="I29" i="33"/>
  <c r="I28" i="33"/>
  <c r="S27" i="33"/>
  <c r="I27" i="33"/>
  <c r="P26" i="33"/>
  <c r="I26" i="33"/>
  <c r="I25" i="33"/>
  <c r="S24" i="33"/>
  <c r="I24" i="33"/>
  <c r="I22" i="33"/>
  <c r="S21" i="33"/>
  <c r="P21" i="33"/>
  <c r="I21" i="33"/>
  <c r="P20" i="33"/>
  <c r="I20" i="33"/>
  <c r="S19" i="33"/>
  <c r="I19" i="33"/>
  <c r="S18" i="33"/>
  <c r="I18" i="33"/>
  <c r="I17" i="33"/>
  <c r="P16" i="33"/>
  <c r="I16" i="33"/>
  <c r="S15" i="33"/>
  <c r="P15" i="33"/>
  <c r="I15" i="33"/>
  <c r="S14" i="33"/>
  <c r="P14" i="33"/>
  <c r="M14" i="33"/>
  <c r="I14" i="33"/>
  <c r="S13" i="33"/>
  <c r="P13" i="33"/>
  <c r="M13" i="33"/>
  <c r="I13" i="33"/>
  <c r="S12" i="33"/>
  <c r="M12" i="33"/>
  <c r="I12" i="33"/>
  <c r="S11" i="33"/>
  <c r="M11" i="33"/>
  <c r="I11" i="33"/>
  <c r="S10" i="33"/>
  <c r="M10" i="33"/>
  <c r="I10" i="33"/>
  <c r="P9" i="33"/>
  <c r="M9" i="33"/>
  <c r="I9" i="33"/>
  <c r="S8" i="33"/>
  <c r="P8" i="33"/>
  <c r="M8" i="33"/>
  <c r="I8" i="33"/>
  <c r="S7" i="33"/>
  <c r="M7" i="33"/>
  <c r="I7" i="33"/>
  <c r="P45" i="32" l="1"/>
  <c r="P46" i="32"/>
  <c r="P38" i="32"/>
  <c r="P39" i="32"/>
  <c r="P40" i="32"/>
  <c r="P41" i="32"/>
  <c r="P42" i="32"/>
  <c r="P34" i="32"/>
  <c r="P35" i="32"/>
  <c r="P22" i="32"/>
  <c r="P23" i="32"/>
  <c r="P24" i="32"/>
  <c r="P25" i="32"/>
  <c r="P26" i="32"/>
  <c r="P27" i="32"/>
  <c r="P28" i="32"/>
  <c r="P29" i="32"/>
  <c r="P30" i="32"/>
  <c r="P31" i="32"/>
  <c r="P17" i="32"/>
  <c r="P18" i="32"/>
  <c r="P19" i="32"/>
  <c r="P10" i="32"/>
  <c r="P11" i="32"/>
  <c r="M40" i="32"/>
  <c r="M41" i="32"/>
  <c r="M42" i="32"/>
  <c r="M43" i="32"/>
  <c r="M44" i="32"/>
  <c r="M45" i="32"/>
  <c r="M46" i="32"/>
  <c r="M32" i="32"/>
  <c r="M33" i="32"/>
  <c r="M34" i="32"/>
  <c r="M35" i="32"/>
  <c r="M36" i="32"/>
  <c r="M37" i="32"/>
  <c r="M38" i="32"/>
  <c r="M39" i="32"/>
  <c r="M28" i="32"/>
  <c r="M29" i="32"/>
  <c r="M16" i="32"/>
  <c r="M17" i="32"/>
  <c r="M18" i="32"/>
  <c r="M19" i="32"/>
  <c r="M20" i="32"/>
  <c r="M21" i="32"/>
  <c r="M22" i="32"/>
  <c r="M23" i="32"/>
  <c r="M24" i="32"/>
  <c r="M25" i="32"/>
  <c r="M26" i="32"/>
  <c r="M27" i="32"/>
  <c r="I45" i="32" l="1"/>
  <c r="I46" i="32"/>
  <c r="I44" i="32"/>
  <c r="I40" i="32"/>
  <c r="I41" i="32"/>
  <c r="I42" i="32"/>
  <c r="I43" i="32"/>
  <c r="I33" i="32"/>
  <c r="I34" i="32"/>
  <c r="I35" i="32"/>
  <c r="I24" i="32"/>
  <c r="I25" i="32"/>
  <c r="I26" i="32"/>
  <c r="I27" i="32"/>
  <c r="I28" i="32"/>
  <c r="I29" i="32"/>
  <c r="I30" i="32"/>
  <c r="I19" i="32"/>
  <c r="I9" i="32"/>
  <c r="I10" i="32"/>
  <c r="S46" i="32"/>
  <c r="S45" i="32"/>
  <c r="S44" i="32"/>
  <c r="P44" i="32"/>
  <c r="S43" i="32"/>
  <c r="P43" i="32"/>
  <c r="S42" i="32"/>
  <c r="S41" i="32"/>
  <c r="S40" i="32"/>
  <c r="S39" i="32"/>
  <c r="I39" i="32"/>
  <c r="S38" i="32"/>
  <c r="I38" i="32"/>
  <c r="S37" i="32"/>
  <c r="P37" i="32"/>
  <c r="I37" i="32"/>
  <c r="S36" i="32"/>
  <c r="P36" i="32"/>
  <c r="I36" i="32"/>
  <c r="S35" i="32"/>
  <c r="S34" i="32"/>
  <c r="S33" i="32"/>
  <c r="P33" i="32"/>
  <c r="S32" i="32"/>
  <c r="P32" i="32"/>
  <c r="I32" i="32"/>
  <c r="S31" i="32"/>
  <c r="M31" i="32"/>
  <c r="I31" i="32"/>
  <c r="S30" i="32"/>
  <c r="M30" i="32"/>
  <c r="S29" i="32"/>
  <c r="S28" i="32"/>
  <c r="S27" i="32"/>
  <c r="S26" i="32"/>
  <c r="S25" i="32"/>
  <c r="S24" i="32"/>
  <c r="S23" i="32"/>
  <c r="I23" i="32"/>
  <c r="S22" i="32"/>
  <c r="I22" i="32"/>
  <c r="S21" i="32"/>
  <c r="P21" i="32"/>
  <c r="I21" i="32"/>
  <c r="S20" i="32"/>
  <c r="P20" i="32"/>
  <c r="I20" i="32"/>
  <c r="S19" i="32"/>
  <c r="S18" i="32"/>
  <c r="I18" i="32"/>
  <c r="S17" i="32"/>
  <c r="I17" i="32"/>
  <c r="S16" i="32"/>
  <c r="P16" i="32"/>
  <c r="I16" i="32"/>
  <c r="S15" i="32"/>
  <c r="P15" i="32"/>
  <c r="M15" i="32"/>
  <c r="I15" i="32"/>
  <c r="S14" i="32"/>
  <c r="P14" i="32"/>
  <c r="M14" i="32"/>
  <c r="I14" i="32"/>
  <c r="S13" i="32"/>
  <c r="P13" i="32"/>
  <c r="M13" i="32"/>
  <c r="I13" i="32"/>
  <c r="S12" i="32"/>
  <c r="M12" i="32"/>
  <c r="I12" i="32"/>
  <c r="S11" i="32"/>
  <c r="M11" i="32"/>
  <c r="I11" i="32"/>
  <c r="S10" i="32"/>
  <c r="M10" i="32"/>
  <c r="S9" i="32"/>
  <c r="P9" i="32"/>
  <c r="M9" i="32"/>
  <c r="S8" i="32"/>
  <c r="P8" i="32"/>
  <c r="M8" i="32"/>
  <c r="I8" i="32"/>
  <c r="S7" i="32"/>
  <c r="M7" i="32"/>
  <c r="I7" i="32"/>
  <c r="P44" i="31" l="1"/>
  <c r="P43" i="31"/>
  <c r="P38" i="31"/>
  <c r="P39" i="31"/>
  <c r="P40" i="31"/>
  <c r="P41" i="31"/>
  <c r="P42" i="31"/>
  <c r="P36" i="31"/>
  <c r="P34" i="31"/>
  <c r="P35" i="31"/>
  <c r="P31" i="31"/>
  <c r="P30" i="31"/>
  <c r="P29" i="31"/>
  <c r="P15" i="31"/>
  <c r="P8" i="31"/>
  <c r="S33" i="31"/>
  <c r="S34" i="31"/>
  <c r="S35" i="31"/>
  <c r="S36" i="31"/>
  <c r="S37" i="31"/>
  <c r="S38" i="31"/>
  <c r="S39" i="31"/>
  <c r="S40" i="31"/>
  <c r="S41" i="31"/>
  <c r="S42" i="31"/>
  <c r="S43" i="31"/>
  <c r="S44" i="31"/>
  <c r="S45" i="31"/>
  <c r="S46" i="31"/>
  <c r="S20" i="31"/>
  <c r="S21" i="31"/>
  <c r="S22" i="31"/>
  <c r="S23" i="31"/>
  <c r="S24" i="31"/>
  <c r="S25" i="31"/>
  <c r="S26" i="31"/>
  <c r="S27" i="31"/>
  <c r="S28" i="31"/>
  <c r="S29" i="31"/>
  <c r="S30" i="31"/>
  <c r="M46" i="31"/>
  <c r="M33" i="31"/>
  <c r="M34" i="31"/>
  <c r="M35" i="31"/>
  <c r="M36" i="31"/>
  <c r="M37" i="31"/>
  <c r="M38" i="31"/>
  <c r="M39" i="31"/>
  <c r="M40" i="31"/>
  <c r="M41" i="31"/>
  <c r="M42" i="31"/>
  <c r="M43" i="31"/>
  <c r="M44" i="31"/>
  <c r="M45" i="31"/>
  <c r="M14" i="31"/>
  <c r="M15" i="31"/>
  <c r="M16" i="31"/>
  <c r="M17" i="31"/>
  <c r="M18" i="31"/>
  <c r="M19" i="31"/>
  <c r="M20" i="31"/>
  <c r="M21" i="31"/>
  <c r="M22" i="31"/>
  <c r="M23" i="31"/>
  <c r="M24" i="31"/>
  <c r="M25" i="31"/>
  <c r="M26" i="31"/>
  <c r="M27" i="31"/>
  <c r="M28" i="31"/>
  <c r="M29" i="31"/>
  <c r="M30" i="31"/>
  <c r="M31" i="31"/>
  <c r="M32" i="31"/>
  <c r="I40" i="31"/>
  <c r="I41" i="31"/>
  <c r="I42" i="31"/>
  <c r="I43" i="31"/>
  <c r="I44" i="31"/>
  <c r="I45" i="31"/>
  <c r="I46" i="31"/>
  <c r="I38" i="31"/>
  <c r="I34" i="31"/>
  <c r="I35" i="31"/>
  <c r="I25" i="31"/>
  <c r="I26" i="31"/>
  <c r="I27" i="31"/>
  <c r="I28" i="31"/>
  <c r="I29" i="31"/>
  <c r="I30" i="31"/>
  <c r="I19" i="31"/>
  <c r="S17" i="31" l="1"/>
  <c r="S9" i="31"/>
  <c r="S10" i="31"/>
  <c r="S11" i="31"/>
  <c r="M12" i="31" l="1"/>
  <c r="M9" i="31"/>
  <c r="I37" i="31"/>
  <c r="I36" i="31"/>
  <c r="I33" i="31"/>
  <c r="I24" i="31"/>
  <c r="I11" i="31"/>
  <c r="I9" i="31"/>
  <c r="P46" i="31"/>
  <c r="P45" i="31"/>
  <c r="I39" i="31"/>
  <c r="P37" i="31"/>
  <c r="P33" i="31"/>
  <c r="S32" i="31"/>
  <c r="P32" i="31"/>
  <c r="I32" i="31"/>
  <c r="S31" i="31"/>
  <c r="I31" i="31"/>
  <c r="P28" i="31"/>
  <c r="P27" i="31"/>
  <c r="P26" i="31"/>
  <c r="P25" i="31"/>
  <c r="P24" i="31"/>
  <c r="P23" i="31"/>
  <c r="I23" i="31"/>
  <c r="P22" i="31"/>
  <c r="I22" i="31"/>
  <c r="P21" i="31"/>
  <c r="I21" i="31"/>
  <c r="P20" i="31"/>
  <c r="I20" i="31"/>
  <c r="S19" i="31"/>
  <c r="P19" i="31"/>
  <c r="S18" i="31"/>
  <c r="P18" i="31"/>
  <c r="I18" i="31"/>
  <c r="P17" i="31"/>
  <c r="I17" i="31"/>
  <c r="S16" i="31"/>
  <c r="P16" i="31"/>
  <c r="I16" i="31"/>
  <c r="S15" i="31"/>
  <c r="I15" i="31"/>
  <c r="S14" i="31"/>
  <c r="P14" i="31"/>
  <c r="I14" i="31"/>
  <c r="S13" i="31"/>
  <c r="P13" i="31"/>
  <c r="M13" i="31"/>
  <c r="I13" i="31"/>
  <c r="S12" i="31"/>
  <c r="I12" i="31"/>
  <c r="P11" i="31"/>
  <c r="M11" i="31"/>
  <c r="P10" i="31"/>
  <c r="M10" i="31"/>
  <c r="I10" i="31"/>
  <c r="P9" i="31"/>
  <c r="S8" i="31"/>
  <c r="M8" i="31"/>
  <c r="I8" i="31"/>
  <c r="S7" i="31"/>
  <c r="M7" i="31"/>
  <c r="I7" i="31"/>
  <c r="M45" i="30" l="1"/>
  <c r="M46" i="30"/>
  <c r="M43" i="30"/>
  <c r="M39" i="30"/>
  <c r="M40" i="30"/>
  <c r="M41" i="30"/>
  <c r="M42" i="30"/>
  <c r="M28" i="30"/>
  <c r="M29" i="30"/>
  <c r="M30" i="30"/>
  <c r="M31" i="30"/>
  <c r="M32" i="30"/>
  <c r="M33" i="30"/>
  <c r="M34" i="30"/>
  <c r="M35" i="30"/>
  <c r="M36" i="30"/>
  <c r="M37" i="30"/>
  <c r="M38" i="30"/>
  <c r="M16" i="30"/>
  <c r="M17" i="30"/>
  <c r="M18" i="30"/>
  <c r="M19" i="30"/>
  <c r="M20" i="30"/>
  <c r="M21" i="30"/>
  <c r="M22" i="30"/>
  <c r="M23" i="30"/>
  <c r="M24" i="30"/>
  <c r="M25" i="30"/>
  <c r="M26" i="30"/>
  <c r="M27" i="30"/>
  <c r="M14" i="30"/>
  <c r="M9" i="30"/>
  <c r="M10" i="30"/>
  <c r="M11" i="30"/>
  <c r="M12" i="30"/>
  <c r="M13" i="30"/>
  <c r="S33" i="30"/>
  <c r="S34" i="30"/>
  <c r="S35" i="30"/>
  <c r="S36" i="30"/>
  <c r="S37" i="30"/>
  <c r="S38" i="30"/>
  <c r="S39" i="30"/>
  <c r="S40" i="30"/>
  <c r="S41" i="30"/>
  <c r="S42" i="30"/>
  <c r="S43" i="30"/>
  <c r="S44" i="30"/>
  <c r="S28" i="30"/>
  <c r="S29" i="30"/>
  <c r="S30" i="30"/>
  <c r="S20" i="30"/>
  <c r="S21" i="30"/>
  <c r="S22" i="30"/>
  <c r="S23" i="30"/>
  <c r="S24" i="30"/>
  <c r="S25" i="30"/>
  <c r="S26" i="30"/>
  <c r="S27" i="30"/>
  <c r="S17" i="30"/>
  <c r="S9" i="30"/>
  <c r="S10" i="30"/>
  <c r="S11" i="30"/>
  <c r="P46" i="30"/>
  <c r="P40" i="30"/>
  <c r="P41" i="30"/>
  <c r="P42" i="30"/>
  <c r="P43" i="30"/>
  <c r="P44" i="30"/>
  <c r="P45" i="30"/>
  <c r="P38" i="30"/>
  <c r="P34" i="30"/>
  <c r="P35" i="30"/>
  <c r="P36" i="30"/>
  <c r="P37" i="30"/>
  <c r="P30" i="30"/>
  <c r="P22" i="30"/>
  <c r="P23" i="30"/>
  <c r="P24" i="30"/>
  <c r="P25" i="30"/>
  <c r="P26" i="30"/>
  <c r="P27" i="30"/>
  <c r="P28" i="30"/>
  <c r="P16" i="30"/>
  <c r="P17" i="30"/>
  <c r="P18" i="30"/>
  <c r="P19" i="30"/>
  <c r="P9" i="30"/>
  <c r="P10" i="30"/>
  <c r="P11" i="30"/>
  <c r="I45" i="30"/>
  <c r="I42" i="30"/>
  <c r="I43" i="30"/>
  <c r="I40" i="30"/>
  <c r="I39" i="30"/>
  <c r="I33" i="30"/>
  <c r="I34" i="30"/>
  <c r="I35" i="30"/>
  <c r="I36" i="30"/>
  <c r="I24" i="30"/>
  <c r="I25" i="30"/>
  <c r="I26" i="30"/>
  <c r="I27" i="30"/>
  <c r="I28" i="30"/>
  <c r="I29" i="30"/>
  <c r="I30" i="30"/>
  <c r="I19" i="30"/>
  <c r="I17" i="30"/>
  <c r="I9" i="30"/>
  <c r="I10" i="30"/>
  <c r="I11" i="30"/>
  <c r="I12" i="30"/>
  <c r="I13" i="30"/>
  <c r="S46" i="30" l="1"/>
  <c r="I46" i="30"/>
  <c r="S45" i="30"/>
  <c r="M44" i="30"/>
  <c r="I44" i="30"/>
  <c r="I41" i="30"/>
  <c r="P39" i="30"/>
  <c r="I38" i="30"/>
  <c r="I37" i="30"/>
  <c r="P33" i="30"/>
  <c r="S32" i="30"/>
  <c r="P32" i="30"/>
  <c r="I32" i="30"/>
  <c r="S31" i="30"/>
  <c r="P31" i="30"/>
  <c r="I31" i="30"/>
  <c r="P29" i="30"/>
  <c r="I23" i="30"/>
  <c r="I22" i="30"/>
  <c r="P21" i="30"/>
  <c r="I21" i="30"/>
  <c r="P20" i="30"/>
  <c r="I20" i="30"/>
  <c r="S19" i="30"/>
  <c r="S18" i="30"/>
  <c r="I18" i="30"/>
  <c r="S16" i="30"/>
  <c r="I16" i="30"/>
  <c r="S15" i="30"/>
  <c r="P15" i="30"/>
  <c r="M15" i="30"/>
  <c r="I15" i="30"/>
  <c r="S14" i="30"/>
  <c r="P14" i="30"/>
  <c r="I14" i="30"/>
  <c r="S13" i="30"/>
  <c r="P13" i="30"/>
  <c r="S12" i="30"/>
  <c r="S8" i="30"/>
  <c r="P8" i="30"/>
  <c r="M8" i="30"/>
  <c r="I8" i="30"/>
  <c r="S7" i="30"/>
  <c r="M7" i="30"/>
  <c r="I7" i="30"/>
  <c r="S34" i="28" l="1"/>
  <c r="S35" i="28"/>
  <c r="S36" i="28"/>
  <c r="S37" i="28"/>
  <c r="S38" i="28"/>
  <c r="S39" i="28"/>
  <c r="S40" i="28"/>
  <c r="S41" i="28"/>
  <c r="S42" i="28"/>
  <c r="S43" i="28"/>
  <c r="S44" i="28"/>
  <c r="S20" i="28"/>
  <c r="S21" i="28"/>
  <c r="S22" i="28"/>
  <c r="S23" i="28"/>
  <c r="S24" i="28"/>
  <c r="S25" i="28"/>
  <c r="S26" i="28"/>
  <c r="S27" i="28"/>
  <c r="S28" i="28"/>
  <c r="S29" i="28"/>
  <c r="S30" i="28"/>
  <c r="S17" i="28"/>
  <c r="S9" i="28"/>
  <c r="S10" i="28"/>
  <c r="S11" i="28"/>
  <c r="P44" i="28"/>
  <c r="P37" i="28"/>
  <c r="P38" i="28"/>
  <c r="P39" i="28"/>
  <c r="P40" i="28"/>
  <c r="P41" i="28"/>
  <c r="P42" i="28"/>
  <c r="P35" i="28"/>
  <c r="P34" i="28"/>
  <c r="P31" i="28"/>
  <c r="P25" i="28"/>
  <c r="P26" i="28"/>
  <c r="P27" i="28"/>
  <c r="P28" i="28"/>
  <c r="P23" i="28"/>
  <c r="P22" i="28"/>
  <c r="P16" i="28"/>
  <c r="P17" i="28"/>
  <c r="P18" i="28"/>
  <c r="P19" i="28"/>
  <c r="P9" i="28"/>
  <c r="P10" i="28"/>
  <c r="P11" i="28"/>
  <c r="M42" i="28"/>
  <c r="M43" i="28"/>
  <c r="M44" i="28"/>
  <c r="M45" i="28"/>
  <c r="M46" i="28"/>
  <c r="M28" i="28"/>
  <c r="M29" i="28"/>
  <c r="M30" i="28"/>
  <c r="M31" i="28"/>
  <c r="M32" i="28"/>
  <c r="M33" i="28"/>
  <c r="M34" i="28"/>
  <c r="M35" i="28"/>
  <c r="M36" i="28"/>
  <c r="M37" i="28"/>
  <c r="M38" i="28"/>
  <c r="M39" i="28"/>
  <c r="M40" i="28"/>
  <c r="M41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M24" i="28"/>
  <c r="M25" i="28"/>
  <c r="M26" i="28"/>
  <c r="M27" i="28"/>
  <c r="I46" i="28"/>
  <c r="I39" i="28"/>
  <c r="I40" i="28"/>
  <c r="I41" i="28"/>
  <c r="I42" i="28"/>
  <c r="I43" i="28"/>
  <c r="I33" i="28"/>
  <c r="I34" i="28"/>
  <c r="I35" i="28"/>
  <c r="I36" i="28"/>
  <c r="I24" i="28"/>
  <c r="I25" i="28"/>
  <c r="I26" i="28"/>
  <c r="I27" i="28"/>
  <c r="I28" i="28"/>
  <c r="I29" i="28"/>
  <c r="I30" i="28"/>
  <c r="I18" i="28"/>
  <c r="I19" i="28"/>
  <c r="I9" i="28"/>
  <c r="I10" i="28"/>
  <c r="I11" i="28"/>
  <c r="I12" i="28"/>
  <c r="I45" i="28" l="1"/>
  <c r="I16" i="28"/>
  <c r="S33" i="28" l="1"/>
  <c r="P45" i="28"/>
  <c r="P46" i="28"/>
  <c r="P36" i="28"/>
  <c r="P33" i="28"/>
  <c r="P24" i="28"/>
  <c r="I17" i="28" l="1"/>
  <c r="S46" i="28" l="1"/>
  <c r="S45" i="28"/>
  <c r="I44" i="28"/>
  <c r="P43" i="28"/>
  <c r="I38" i="28"/>
  <c r="I37" i="28"/>
  <c r="S32" i="28"/>
  <c r="P32" i="28"/>
  <c r="I32" i="28"/>
  <c r="S31" i="28"/>
  <c r="I31" i="28"/>
  <c r="P30" i="28"/>
  <c r="P29" i="28"/>
  <c r="I23" i="28"/>
  <c r="I22" i="28"/>
  <c r="P21" i="28"/>
  <c r="I21" i="28"/>
  <c r="P20" i="28"/>
  <c r="I20" i="28"/>
  <c r="S19" i="28"/>
  <c r="S18" i="28"/>
  <c r="S16" i="28"/>
  <c r="S15" i="28"/>
  <c r="P15" i="28"/>
  <c r="I15" i="28"/>
  <c r="S14" i="28"/>
  <c r="P14" i="28"/>
  <c r="I14" i="28"/>
  <c r="S13" i="28"/>
  <c r="P13" i="28"/>
  <c r="I13" i="28"/>
  <c r="S12" i="28"/>
  <c r="S8" i="28"/>
  <c r="P8" i="28"/>
  <c r="M8" i="28"/>
  <c r="I8" i="28"/>
  <c r="S7" i="28"/>
  <c r="M7" i="28"/>
  <c r="I7" i="28"/>
  <c r="M32" i="26" l="1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9" i="26"/>
  <c r="M10" i="26"/>
  <c r="M11" i="26"/>
  <c r="M12" i="26"/>
  <c r="M13" i="26"/>
  <c r="I39" i="26"/>
  <c r="I40" i="26"/>
  <c r="I41" i="26"/>
  <c r="I42" i="26"/>
  <c r="I43" i="26"/>
  <c r="I33" i="26"/>
  <c r="I34" i="26"/>
  <c r="I35" i="26"/>
  <c r="I36" i="26"/>
  <c r="I25" i="26"/>
  <c r="I26" i="26"/>
  <c r="I27" i="26"/>
  <c r="I28" i="26"/>
  <c r="I29" i="26"/>
  <c r="I30" i="26"/>
  <c r="I23" i="26"/>
  <c r="I18" i="26"/>
  <c r="I19" i="26"/>
  <c r="I9" i="26"/>
  <c r="I10" i="26"/>
  <c r="I11" i="26"/>
  <c r="I12" i="26"/>
  <c r="P34" i="26"/>
  <c r="P35" i="26"/>
  <c r="P36" i="26"/>
  <c r="P37" i="26"/>
  <c r="P38" i="26"/>
  <c r="P39" i="26"/>
  <c r="P40" i="26"/>
  <c r="P41" i="26"/>
  <c r="P42" i="26"/>
  <c r="P31" i="26"/>
  <c r="P22" i="26"/>
  <c r="P23" i="26"/>
  <c r="P24" i="26"/>
  <c r="P25" i="26"/>
  <c r="P26" i="26"/>
  <c r="P27" i="26"/>
  <c r="P28" i="26"/>
  <c r="P16" i="26"/>
  <c r="P17" i="26"/>
  <c r="P18" i="26"/>
  <c r="P19" i="26"/>
  <c r="P9" i="26"/>
  <c r="P10" i="26"/>
  <c r="S33" i="26"/>
  <c r="S34" i="26"/>
  <c r="S35" i="26"/>
  <c r="S36" i="26"/>
  <c r="S37" i="26"/>
  <c r="S38" i="26"/>
  <c r="S39" i="26"/>
  <c r="S40" i="26"/>
  <c r="S41" i="26"/>
  <c r="S42" i="26"/>
  <c r="S43" i="26"/>
  <c r="S44" i="26"/>
  <c r="S20" i="26"/>
  <c r="S21" i="26"/>
  <c r="S22" i="26"/>
  <c r="S23" i="26"/>
  <c r="S24" i="26"/>
  <c r="S25" i="26"/>
  <c r="S26" i="26"/>
  <c r="S27" i="26"/>
  <c r="S28" i="26"/>
  <c r="S29" i="26"/>
  <c r="S30" i="26"/>
  <c r="S19" i="26"/>
  <c r="S17" i="26"/>
  <c r="S9" i="26"/>
  <c r="S10" i="26"/>
  <c r="S11" i="26"/>
  <c r="S16" i="26" l="1"/>
  <c r="P43" i="26"/>
  <c r="P8" i="26"/>
  <c r="I44" i="26"/>
  <c r="I16" i="26"/>
  <c r="I13" i="26"/>
  <c r="I14" i="26"/>
  <c r="I15" i="26"/>
  <c r="S46" i="26"/>
  <c r="P46" i="26"/>
  <c r="I46" i="26"/>
  <c r="S45" i="26"/>
  <c r="P45" i="26"/>
  <c r="I45" i="26"/>
  <c r="P44" i="26"/>
  <c r="I38" i="26"/>
  <c r="I37" i="26"/>
  <c r="P33" i="26"/>
  <c r="S32" i="26"/>
  <c r="P32" i="26"/>
  <c r="I32" i="26"/>
  <c r="S31" i="26"/>
  <c r="I31" i="26"/>
  <c r="P30" i="26"/>
  <c r="P29" i="26"/>
  <c r="I24" i="26"/>
  <c r="I22" i="26"/>
  <c r="P21" i="26"/>
  <c r="I21" i="26"/>
  <c r="P20" i="26"/>
  <c r="I20" i="26"/>
  <c r="S18" i="26"/>
  <c r="I17" i="26"/>
  <c r="S15" i="26"/>
  <c r="P15" i="26"/>
  <c r="M15" i="26"/>
  <c r="S14" i="26"/>
  <c r="P14" i="26"/>
  <c r="M14" i="26"/>
  <c r="S13" i="26"/>
  <c r="P13" i="26"/>
  <c r="S12" i="26"/>
  <c r="P11" i="26"/>
  <c r="S8" i="26"/>
  <c r="M8" i="26"/>
  <c r="I8" i="26"/>
  <c r="S7" i="26"/>
  <c r="M7" i="26"/>
  <c r="I7" i="26"/>
  <c r="S43" i="24" l="1"/>
  <c r="S44" i="24"/>
  <c r="S33" i="24"/>
  <c r="S34" i="24"/>
  <c r="S35" i="24"/>
  <c r="S36" i="24"/>
  <c r="S37" i="24"/>
  <c r="S38" i="24"/>
  <c r="S39" i="24"/>
  <c r="S40" i="24"/>
  <c r="S41" i="24"/>
  <c r="S42" i="24"/>
  <c r="S22" i="24"/>
  <c r="S23" i="24"/>
  <c r="S24" i="24"/>
  <c r="S25" i="24"/>
  <c r="S26" i="24"/>
  <c r="S27" i="24"/>
  <c r="S28" i="24"/>
  <c r="S29" i="24"/>
  <c r="S30" i="24"/>
  <c r="S19" i="24"/>
  <c r="S16" i="24"/>
  <c r="S17" i="24"/>
  <c r="S9" i="24"/>
  <c r="S10" i="24"/>
  <c r="S11" i="24"/>
  <c r="P34" i="24"/>
  <c r="P35" i="24"/>
  <c r="P36" i="24"/>
  <c r="P37" i="24"/>
  <c r="P38" i="24"/>
  <c r="P39" i="24"/>
  <c r="P40" i="24"/>
  <c r="P41" i="24"/>
  <c r="P42" i="24"/>
  <c r="P43" i="24"/>
  <c r="P31" i="24"/>
  <c r="P22" i="24"/>
  <c r="P23" i="24"/>
  <c r="P24" i="24"/>
  <c r="P25" i="24"/>
  <c r="P26" i="24"/>
  <c r="P27" i="24"/>
  <c r="P28" i="24"/>
  <c r="P16" i="24"/>
  <c r="P17" i="24"/>
  <c r="P18" i="24"/>
  <c r="P19" i="24"/>
  <c r="I44" i="24"/>
  <c r="I42" i="24"/>
  <c r="I43" i="24"/>
  <c r="I39" i="24"/>
  <c r="I40" i="24"/>
  <c r="I41" i="24"/>
  <c r="I33" i="24"/>
  <c r="I34" i="24"/>
  <c r="I35" i="24"/>
  <c r="I36" i="24"/>
  <c r="I29" i="24"/>
  <c r="I30" i="24"/>
  <c r="I27" i="24"/>
  <c r="I24" i="24"/>
  <c r="I25" i="24"/>
  <c r="I26" i="24"/>
  <c r="I16" i="24"/>
  <c r="I17" i="24"/>
  <c r="I18" i="24"/>
  <c r="I19" i="24"/>
  <c r="I9" i="24"/>
  <c r="I10" i="24"/>
  <c r="I11" i="24"/>
  <c r="I12" i="24"/>
  <c r="M44" i="24"/>
  <c r="M45" i="24"/>
  <c r="M46" i="24"/>
  <c r="M33" i="24"/>
  <c r="M34" i="24"/>
  <c r="M35" i="24"/>
  <c r="M36" i="24"/>
  <c r="M37" i="24"/>
  <c r="M38" i="24"/>
  <c r="M39" i="24"/>
  <c r="M40" i="24"/>
  <c r="M41" i="24"/>
  <c r="M42" i="24"/>
  <c r="M43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9" i="24"/>
  <c r="M10" i="24"/>
  <c r="M11" i="24"/>
  <c r="M12" i="24"/>
  <c r="M13" i="24"/>
  <c r="S20" i="24" l="1"/>
  <c r="S21" i="24"/>
  <c r="P45" i="24"/>
  <c r="P44" i="24"/>
  <c r="P9" i="24"/>
  <c r="P8" i="24"/>
  <c r="I28" i="24"/>
  <c r="I22" i="24"/>
  <c r="I14" i="24"/>
  <c r="S46" i="24" l="1"/>
  <c r="P46" i="24"/>
  <c r="I46" i="24"/>
  <c r="S45" i="24"/>
  <c r="I45" i="24"/>
  <c r="I38" i="24"/>
  <c r="I37" i="24"/>
  <c r="P33" i="24"/>
  <c r="S32" i="24"/>
  <c r="P32" i="24"/>
  <c r="I32" i="24"/>
  <c r="S31" i="24"/>
  <c r="I31" i="24"/>
  <c r="P30" i="24"/>
  <c r="P29" i="24"/>
  <c r="I23" i="24"/>
  <c r="P21" i="24"/>
  <c r="I21" i="24"/>
  <c r="P20" i="24"/>
  <c r="I20" i="24"/>
  <c r="S18" i="24"/>
  <c r="S15" i="24"/>
  <c r="P15" i="24"/>
  <c r="M15" i="24"/>
  <c r="I15" i="24"/>
  <c r="S14" i="24"/>
  <c r="P14" i="24"/>
  <c r="M14" i="24"/>
  <c r="S13" i="24"/>
  <c r="P13" i="24"/>
  <c r="I13" i="24"/>
  <c r="S12" i="24"/>
  <c r="P11" i="24"/>
  <c r="P10" i="24"/>
  <c r="S8" i="24"/>
  <c r="M8" i="24"/>
  <c r="I8" i="24"/>
  <c r="S7" i="24"/>
  <c r="M7" i="24"/>
  <c r="I7" i="24"/>
  <c r="P34" i="22" l="1"/>
  <c r="P35" i="22"/>
  <c r="P36" i="22"/>
  <c r="P37" i="22"/>
  <c r="P38" i="22"/>
  <c r="P39" i="22"/>
  <c r="P40" i="22"/>
  <c r="P41" i="22"/>
  <c r="P42" i="22"/>
  <c r="P43" i="22"/>
  <c r="P44" i="22"/>
  <c r="P45" i="22"/>
  <c r="P46" i="22"/>
  <c r="P31" i="22"/>
  <c r="P22" i="22"/>
  <c r="P23" i="22"/>
  <c r="P24" i="22"/>
  <c r="P25" i="22"/>
  <c r="P26" i="22"/>
  <c r="P27" i="22"/>
  <c r="P28" i="22"/>
  <c r="P16" i="22"/>
  <c r="P17" i="22"/>
  <c r="P18" i="22"/>
  <c r="P19" i="22"/>
  <c r="P9" i="22"/>
  <c r="P10" i="22"/>
  <c r="S45" i="22"/>
  <c r="S33" i="22"/>
  <c r="S34" i="22"/>
  <c r="S35" i="22"/>
  <c r="S36" i="22"/>
  <c r="S37" i="22"/>
  <c r="S38" i="22"/>
  <c r="S39" i="22"/>
  <c r="S40" i="22"/>
  <c r="S41" i="22"/>
  <c r="S42" i="22"/>
  <c r="S43" i="22"/>
  <c r="S20" i="22"/>
  <c r="S21" i="22"/>
  <c r="S22" i="22"/>
  <c r="S23" i="22"/>
  <c r="S24" i="22"/>
  <c r="S25" i="22"/>
  <c r="S26" i="22"/>
  <c r="S27" i="22"/>
  <c r="S28" i="22"/>
  <c r="S29" i="22"/>
  <c r="S30" i="22"/>
  <c r="S16" i="22"/>
  <c r="S17" i="22"/>
  <c r="S15" i="22"/>
  <c r="S9" i="22"/>
  <c r="S10" i="22"/>
  <c r="S11" i="22"/>
  <c r="I22" i="22"/>
  <c r="I25" i="22"/>
  <c r="M40" i="22"/>
  <c r="M41" i="22"/>
  <c r="M42" i="22"/>
  <c r="M43" i="22"/>
  <c r="M44" i="22"/>
  <c r="M45" i="22"/>
  <c r="M46" i="22"/>
  <c r="M31" i="22"/>
  <c r="M32" i="22"/>
  <c r="M33" i="22"/>
  <c r="M34" i="22"/>
  <c r="M35" i="22"/>
  <c r="M36" i="22"/>
  <c r="M37" i="22"/>
  <c r="M38" i="22"/>
  <c r="M39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9" i="22"/>
  <c r="M10" i="22"/>
  <c r="M11" i="22"/>
  <c r="M12" i="22"/>
  <c r="M13" i="22"/>
  <c r="I44" i="22"/>
  <c r="I42" i="22"/>
  <c r="I43" i="22"/>
  <c r="I39" i="22"/>
  <c r="I33" i="22"/>
  <c r="I34" i="22"/>
  <c r="I35" i="22"/>
  <c r="I36" i="22"/>
  <c r="I27" i="22"/>
  <c r="I28" i="22"/>
  <c r="I29" i="22"/>
  <c r="I30" i="22"/>
  <c r="I24" i="22"/>
  <c r="I16" i="22"/>
  <c r="I17" i="22"/>
  <c r="I18" i="22"/>
  <c r="I19" i="22"/>
  <c r="I13" i="22"/>
  <c r="I9" i="22"/>
  <c r="I10" i="22"/>
  <c r="I11" i="22"/>
  <c r="I12" i="22"/>
  <c r="S44" i="22" l="1"/>
  <c r="S46" i="22"/>
  <c r="P15" i="22"/>
  <c r="P11" i="22"/>
  <c r="I46" i="22"/>
  <c r="I45" i="22"/>
  <c r="I41" i="22"/>
  <c r="I40" i="22"/>
  <c r="I38" i="22"/>
  <c r="I37" i="22"/>
  <c r="P33" i="22"/>
  <c r="S32" i="22"/>
  <c r="P32" i="22"/>
  <c r="I32" i="22"/>
  <c r="S31" i="22"/>
  <c r="I31" i="22"/>
  <c r="P30" i="22"/>
  <c r="P29" i="22"/>
  <c r="I26" i="22"/>
  <c r="I23" i="22"/>
  <c r="P21" i="22"/>
  <c r="I21" i="22"/>
  <c r="P20" i="22"/>
  <c r="I20" i="22"/>
  <c r="S19" i="22"/>
  <c r="S18" i="22"/>
  <c r="M15" i="22"/>
  <c r="I15" i="22"/>
  <c r="S14" i="22"/>
  <c r="P14" i="22"/>
  <c r="M14" i="22"/>
  <c r="I14" i="22"/>
  <c r="S13" i="22"/>
  <c r="P13" i="22"/>
  <c r="S12" i="22"/>
  <c r="S8" i="22"/>
  <c r="P8" i="22"/>
  <c r="M8" i="22"/>
  <c r="I8" i="22"/>
  <c r="S7" i="22"/>
  <c r="M7" i="22"/>
  <c r="I7" i="22"/>
  <c r="M45" i="21" l="1"/>
  <c r="M44" i="21"/>
  <c r="I42" i="21" l="1"/>
  <c r="P43" i="21"/>
  <c r="S26" i="21"/>
  <c r="S15" i="21"/>
  <c r="S35" i="21"/>
  <c r="S46" i="21" l="1"/>
  <c r="P46" i="21"/>
  <c r="M46" i="21"/>
  <c r="I46" i="21"/>
  <c r="S45" i="21"/>
  <c r="P45" i="21"/>
  <c r="I45" i="21"/>
  <c r="S44" i="21"/>
  <c r="P44" i="21"/>
  <c r="I44" i="21"/>
  <c r="S43" i="21"/>
  <c r="M43" i="21"/>
  <c r="I43" i="21"/>
  <c r="S42" i="21"/>
  <c r="P42" i="21"/>
  <c r="M42" i="21"/>
  <c r="S41" i="21"/>
  <c r="P41" i="21"/>
  <c r="M41" i="21"/>
  <c r="I41" i="21"/>
  <c r="S40" i="21"/>
  <c r="P40" i="21"/>
  <c r="M40" i="21"/>
  <c r="I40" i="21"/>
  <c r="S39" i="21"/>
  <c r="P39" i="21"/>
  <c r="M39" i="21"/>
  <c r="I39" i="21"/>
  <c r="S38" i="21"/>
  <c r="P38" i="21"/>
  <c r="M38" i="21"/>
  <c r="I38" i="21"/>
  <c r="S37" i="21"/>
  <c r="P37" i="21"/>
  <c r="M37" i="21"/>
  <c r="I37" i="21"/>
  <c r="S36" i="21"/>
  <c r="P36" i="21"/>
  <c r="M36" i="21"/>
  <c r="I36" i="21"/>
  <c r="P35" i="21"/>
  <c r="M35" i="21"/>
  <c r="I35" i="21"/>
  <c r="S34" i="21"/>
  <c r="P34" i="21"/>
  <c r="M34" i="21"/>
  <c r="I34" i="21"/>
  <c r="S33" i="21"/>
  <c r="P33" i="21"/>
  <c r="M33" i="21"/>
  <c r="I33" i="21"/>
  <c r="S32" i="21"/>
  <c r="P32" i="21"/>
  <c r="M32" i="21"/>
  <c r="I32" i="21"/>
  <c r="S31" i="21"/>
  <c r="P31" i="21"/>
  <c r="M31" i="21"/>
  <c r="I31" i="21"/>
  <c r="S30" i="21"/>
  <c r="P30" i="21"/>
  <c r="M30" i="21"/>
  <c r="I30" i="21"/>
  <c r="S29" i="21"/>
  <c r="P29" i="21"/>
  <c r="M29" i="21"/>
  <c r="I29" i="21"/>
  <c r="S28" i="21"/>
  <c r="P28" i="21"/>
  <c r="M28" i="21"/>
  <c r="I28" i="21"/>
  <c r="S27" i="21"/>
  <c r="P27" i="21"/>
  <c r="M27" i="21"/>
  <c r="I27" i="21"/>
  <c r="P26" i="21"/>
  <c r="M26" i="21"/>
  <c r="I26" i="21"/>
  <c r="S25" i="21"/>
  <c r="P25" i="21"/>
  <c r="M25" i="21"/>
  <c r="I25" i="21"/>
  <c r="S24" i="21"/>
  <c r="P24" i="21"/>
  <c r="M24" i="21"/>
  <c r="I24" i="21"/>
  <c r="S23" i="21"/>
  <c r="P23" i="21"/>
  <c r="M23" i="21"/>
  <c r="I23" i="21"/>
  <c r="S22" i="21"/>
  <c r="P22" i="21"/>
  <c r="M22" i="21"/>
  <c r="I22" i="21"/>
  <c r="S21" i="21"/>
  <c r="P21" i="21"/>
  <c r="M21" i="21"/>
  <c r="I21" i="21"/>
  <c r="S20" i="21"/>
  <c r="P20" i="21"/>
  <c r="M20" i="21"/>
  <c r="I20" i="21"/>
  <c r="S19" i="21"/>
  <c r="P19" i="21"/>
  <c r="M19" i="21"/>
  <c r="I19" i="21"/>
  <c r="S18" i="21"/>
  <c r="P18" i="21"/>
  <c r="M18" i="21"/>
  <c r="I18" i="21"/>
  <c r="S17" i="21"/>
  <c r="P17" i="21"/>
  <c r="M17" i="21"/>
  <c r="I17" i="21"/>
  <c r="S16" i="21"/>
  <c r="P16" i="21"/>
  <c r="M16" i="21"/>
  <c r="I16" i="21"/>
  <c r="P15" i="21"/>
  <c r="M15" i="21"/>
  <c r="I15" i="21"/>
  <c r="S14" i="21"/>
  <c r="P14" i="21"/>
  <c r="M14" i="21"/>
  <c r="I14" i="21"/>
  <c r="S13" i="21"/>
  <c r="P13" i="21"/>
  <c r="M13" i="21"/>
  <c r="I13" i="21"/>
  <c r="S12" i="21"/>
  <c r="M12" i="21"/>
  <c r="I12" i="21"/>
  <c r="S11" i="21"/>
  <c r="P11" i="21"/>
  <c r="M11" i="21"/>
  <c r="I11" i="21"/>
  <c r="S10" i="21"/>
  <c r="P10" i="21"/>
  <c r="M10" i="21"/>
  <c r="I10" i="21"/>
  <c r="S9" i="21"/>
  <c r="P9" i="21"/>
  <c r="M9" i="21"/>
  <c r="I9" i="21"/>
  <c r="S8" i="21"/>
  <c r="P8" i="21"/>
  <c r="M8" i="21"/>
  <c r="I8" i="21"/>
  <c r="S7" i="21"/>
  <c r="M7" i="21"/>
  <c r="I7" i="21"/>
  <c r="M45" i="20" l="1"/>
  <c r="M44" i="20"/>
  <c r="I44" i="20"/>
  <c r="I46" i="20" l="1"/>
  <c r="I45" i="20"/>
  <c r="I42" i="20"/>
  <c r="I40" i="20"/>
  <c r="I24" i="20"/>
  <c r="I22" i="20"/>
  <c r="I20" i="20"/>
  <c r="S46" i="20" l="1"/>
  <c r="P46" i="20"/>
  <c r="M46" i="20"/>
  <c r="S45" i="20"/>
  <c r="P45" i="20"/>
  <c r="S44" i="20"/>
  <c r="P44" i="20"/>
  <c r="S43" i="20"/>
  <c r="P43" i="20"/>
  <c r="M43" i="20"/>
  <c r="I43" i="20"/>
  <c r="S42" i="20"/>
  <c r="P42" i="20"/>
  <c r="M42" i="20"/>
  <c r="S41" i="20"/>
  <c r="P41" i="20"/>
  <c r="M41" i="20"/>
  <c r="I41" i="20"/>
  <c r="S40" i="20"/>
  <c r="P40" i="20"/>
  <c r="M40" i="20"/>
  <c r="S39" i="20"/>
  <c r="P39" i="20"/>
  <c r="M39" i="20"/>
  <c r="I39" i="20"/>
  <c r="S38" i="20"/>
  <c r="P38" i="20"/>
  <c r="M38" i="20"/>
  <c r="I38" i="20"/>
  <c r="S37" i="20"/>
  <c r="P37" i="20"/>
  <c r="M37" i="20"/>
  <c r="I37" i="20"/>
  <c r="S36" i="20"/>
  <c r="P36" i="20"/>
  <c r="M36" i="20"/>
  <c r="I36" i="20"/>
  <c r="S35" i="20"/>
  <c r="P35" i="20"/>
  <c r="M35" i="20"/>
  <c r="I35" i="20"/>
  <c r="S34" i="20"/>
  <c r="P34" i="20"/>
  <c r="M34" i="20"/>
  <c r="I34" i="20"/>
  <c r="S33" i="20"/>
  <c r="P33" i="20"/>
  <c r="M33" i="20"/>
  <c r="I33" i="20"/>
  <c r="S32" i="20"/>
  <c r="P32" i="20"/>
  <c r="M32" i="20"/>
  <c r="I32" i="20"/>
  <c r="S31" i="20"/>
  <c r="P31" i="20"/>
  <c r="M31" i="20"/>
  <c r="I31" i="20"/>
  <c r="S30" i="20"/>
  <c r="P30" i="20"/>
  <c r="M30" i="20"/>
  <c r="I30" i="20"/>
  <c r="S29" i="20"/>
  <c r="P29" i="20"/>
  <c r="M29" i="20"/>
  <c r="I29" i="20"/>
  <c r="S28" i="20"/>
  <c r="P28" i="20"/>
  <c r="M28" i="20"/>
  <c r="I28" i="20"/>
  <c r="S27" i="20"/>
  <c r="P27" i="20"/>
  <c r="M27" i="20"/>
  <c r="I27" i="20"/>
  <c r="S26" i="20"/>
  <c r="P26" i="20"/>
  <c r="M26" i="20"/>
  <c r="I26" i="20"/>
  <c r="S25" i="20"/>
  <c r="P25" i="20"/>
  <c r="M25" i="20"/>
  <c r="I25" i="20"/>
  <c r="S24" i="20"/>
  <c r="P24" i="20"/>
  <c r="M24" i="20"/>
  <c r="S23" i="20"/>
  <c r="P23" i="20"/>
  <c r="M23" i="20"/>
  <c r="I23" i="20"/>
  <c r="S22" i="20"/>
  <c r="P22" i="20"/>
  <c r="M22" i="20"/>
  <c r="S21" i="20"/>
  <c r="P21" i="20"/>
  <c r="M21" i="20"/>
  <c r="I21" i="20"/>
  <c r="S20" i="20"/>
  <c r="P20" i="20"/>
  <c r="M20" i="20"/>
  <c r="S19" i="20"/>
  <c r="P19" i="20"/>
  <c r="M19" i="20"/>
  <c r="I19" i="20"/>
  <c r="S18" i="20"/>
  <c r="P18" i="20"/>
  <c r="M18" i="20"/>
  <c r="I18" i="20"/>
  <c r="S17" i="20"/>
  <c r="P17" i="20"/>
  <c r="M17" i="20"/>
  <c r="I17" i="20"/>
  <c r="S16" i="20"/>
  <c r="P16" i="20"/>
  <c r="M16" i="20"/>
  <c r="I16" i="20"/>
  <c r="S15" i="20"/>
  <c r="P15" i="20"/>
  <c r="M15" i="20"/>
  <c r="I15" i="20"/>
  <c r="S14" i="20"/>
  <c r="P14" i="20"/>
  <c r="M14" i="20"/>
  <c r="I14" i="20"/>
  <c r="S13" i="20"/>
  <c r="P13" i="20"/>
  <c r="M13" i="20"/>
  <c r="I13" i="20"/>
  <c r="S12" i="20"/>
  <c r="M12" i="20"/>
  <c r="I12" i="20"/>
  <c r="S11" i="20"/>
  <c r="P11" i="20"/>
  <c r="M11" i="20"/>
  <c r="I11" i="20"/>
  <c r="S10" i="20"/>
  <c r="P10" i="20"/>
  <c r="M10" i="20"/>
  <c r="I10" i="20"/>
  <c r="S9" i="20"/>
  <c r="P9" i="20"/>
  <c r="M9" i="20"/>
  <c r="I9" i="20"/>
  <c r="S8" i="20"/>
  <c r="P8" i="20"/>
  <c r="M8" i="20"/>
  <c r="I8" i="20"/>
  <c r="S7" i="20"/>
  <c r="M7" i="20"/>
  <c r="I7" i="20"/>
  <c r="M44" i="19" l="1"/>
  <c r="S15" i="19"/>
  <c r="S40" i="19"/>
  <c r="S46" i="19"/>
  <c r="P46" i="19"/>
  <c r="M46" i="19"/>
  <c r="I46" i="19"/>
  <c r="S45" i="19"/>
  <c r="P45" i="19"/>
  <c r="M45" i="19"/>
  <c r="I45" i="19"/>
  <c r="S44" i="19"/>
  <c r="P44" i="19"/>
  <c r="I44" i="19"/>
  <c r="S43" i="19"/>
  <c r="P43" i="19"/>
  <c r="M43" i="19"/>
  <c r="I43" i="19"/>
  <c r="S42" i="19"/>
  <c r="P42" i="19"/>
  <c r="M42" i="19"/>
  <c r="I42" i="19"/>
  <c r="S41" i="19"/>
  <c r="P41" i="19"/>
  <c r="M41" i="19"/>
  <c r="I41" i="19"/>
  <c r="P40" i="19"/>
  <c r="M40" i="19"/>
  <c r="I40" i="19"/>
  <c r="S39" i="19"/>
  <c r="P39" i="19"/>
  <c r="M39" i="19"/>
  <c r="I39" i="19"/>
  <c r="S38" i="19"/>
  <c r="P38" i="19"/>
  <c r="M38" i="19"/>
  <c r="I38" i="19"/>
  <c r="S37" i="19"/>
  <c r="P37" i="19"/>
  <c r="M37" i="19"/>
  <c r="I37" i="19"/>
  <c r="S36" i="19"/>
  <c r="P36" i="19"/>
  <c r="M36" i="19"/>
  <c r="I36" i="19"/>
  <c r="S35" i="19"/>
  <c r="P35" i="19"/>
  <c r="M35" i="19"/>
  <c r="I35" i="19"/>
  <c r="S34" i="19"/>
  <c r="P34" i="19"/>
  <c r="M34" i="19"/>
  <c r="I34" i="19"/>
  <c r="S33" i="19"/>
  <c r="P33" i="19"/>
  <c r="M33" i="19"/>
  <c r="I33" i="19"/>
  <c r="S32" i="19"/>
  <c r="P32" i="19"/>
  <c r="M32" i="19"/>
  <c r="I32" i="19"/>
  <c r="S31" i="19"/>
  <c r="P31" i="19"/>
  <c r="M31" i="19"/>
  <c r="I31" i="19"/>
  <c r="S30" i="19"/>
  <c r="P30" i="19"/>
  <c r="M30" i="19"/>
  <c r="I30" i="19"/>
  <c r="S29" i="19"/>
  <c r="P29" i="19"/>
  <c r="M29" i="19"/>
  <c r="I29" i="19"/>
  <c r="S28" i="19"/>
  <c r="P28" i="19"/>
  <c r="M28" i="19"/>
  <c r="I28" i="19"/>
  <c r="S27" i="19"/>
  <c r="P27" i="19"/>
  <c r="M27" i="19"/>
  <c r="I27" i="19"/>
  <c r="S26" i="19"/>
  <c r="P26" i="19"/>
  <c r="M26" i="19"/>
  <c r="I26" i="19"/>
  <c r="S25" i="19"/>
  <c r="P25" i="19"/>
  <c r="M25" i="19"/>
  <c r="I25" i="19"/>
  <c r="S24" i="19"/>
  <c r="P24" i="19"/>
  <c r="M24" i="19"/>
  <c r="I24" i="19"/>
  <c r="S23" i="19"/>
  <c r="P23" i="19"/>
  <c r="M23" i="19"/>
  <c r="I23" i="19"/>
  <c r="S22" i="19"/>
  <c r="P22" i="19"/>
  <c r="M22" i="19"/>
  <c r="I22" i="19"/>
  <c r="S21" i="19"/>
  <c r="P21" i="19"/>
  <c r="M21" i="19"/>
  <c r="I21" i="19"/>
  <c r="S20" i="19"/>
  <c r="P20" i="19"/>
  <c r="M20" i="19"/>
  <c r="I20" i="19"/>
  <c r="S19" i="19"/>
  <c r="P19" i="19"/>
  <c r="M19" i="19"/>
  <c r="I19" i="19"/>
  <c r="S18" i="19"/>
  <c r="P18" i="19"/>
  <c r="M18" i="19"/>
  <c r="I18" i="19"/>
  <c r="S17" i="19"/>
  <c r="P17" i="19"/>
  <c r="M17" i="19"/>
  <c r="I17" i="19"/>
  <c r="S16" i="19"/>
  <c r="P16" i="19"/>
  <c r="M16" i="19"/>
  <c r="I16" i="19"/>
  <c r="P15" i="19"/>
  <c r="M15" i="19"/>
  <c r="I15" i="19"/>
  <c r="S14" i="19"/>
  <c r="P14" i="19"/>
  <c r="M14" i="19"/>
  <c r="I14" i="19"/>
  <c r="S13" i="19"/>
  <c r="P13" i="19"/>
  <c r="M13" i="19"/>
  <c r="I13" i="19"/>
  <c r="S12" i="19"/>
  <c r="M12" i="19"/>
  <c r="I12" i="19"/>
  <c r="S11" i="19"/>
  <c r="P11" i="19"/>
  <c r="M11" i="19"/>
  <c r="I11" i="19"/>
  <c r="S10" i="19"/>
  <c r="P10" i="19"/>
  <c r="M10" i="19"/>
  <c r="I10" i="19"/>
  <c r="S9" i="19"/>
  <c r="P9" i="19"/>
  <c r="M9" i="19"/>
  <c r="I9" i="19"/>
  <c r="S8" i="19"/>
  <c r="P8" i="19"/>
  <c r="M8" i="19"/>
  <c r="I8" i="19"/>
  <c r="S7" i="19"/>
  <c r="M7" i="19"/>
  <c r="I7" i="19"/>
  <c r="I46" i="18" l="1"/>
  <c r="I39" i="18"/>
  <c r="I40" i="18"/>
  <c r="I41" i="18"/>
  <c r="I42" i="18"/>
  <c r="I43" i="18"/>
  <c r="I33" i="18"/>
  <c r="I34" i="18"/>
  <c r="I35" i="18"/>
  <c r="I36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16" i="18"/>
  <c r="I9" i="18"/>
  <c r="I10" i="18"/>
  <c r="I11" i="18"/>
  <c r="I12" i="18"/>
  <c r="I13" i="18"/>
  <c r="M41" i="18"/>
  <c r="M42" i="18"/>
  <c r="M43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9" i="18"/>
  <c r="M10" i="18"/>
  <c r="M11" i="18"/>
  <c r="M12" i="18"/>
  <c r="M13" i="18"/>
  <c r="P42" i="18"/>
  <c r="P36" i="18"/>
  <c r="P37" i="18"/>
  <c r="P38" i="18"/>
  <c r="P39" i="18"/>
  <c r="P34" i="18"/>
  <c r="P31" i="18"/>
  <c r="P22" i="18"/>
  <c r="P23" i="18"/>
  <c r="P24" i="18"/>
  <c r="P25" i="18"/>
  <c r="P26" i="18"/>
  <c r="P27" i="18"/>
  <c r="P28" i="18"/>
  <c r="P21" i="18"/>
  <c r="P17" i="18"/>
  <c r="P18" i="18"/>
  <c r="P19" i="18"/>
  <c r="P15" i="18"/>
  <c r="P9" i="18"/>
  <c r="P10" i="18"/>
  <c r="P11" i="18"/>
  <c r="S43" i="18"/>
  <c r="S37" i="18"/>
  <c r="S38" i="18"/>
  <c r="S39" i="18"/>
  <c r="S40" i="18"/>
  <c r="S41" i="18"/>
  <c r="S42" i="18"/>
  <c r="S33" i="18"/>
  <c r="S34" i="18"/>
  <c r="S28" i="18"/>
  <c r="S29" i="18"/>
  <c r="S30" i="18"/>
  <c r="S20" i="18"/>
  <c r="S21" i="18"/>
  <c r="S22" i="18"/>
  <c r="S23" i="18"/>
  <c r="S24" i="18"/>
  <c r="S25" i="18"/>
  <c r="S26" i="18"/>
  <c r="S27" i="18"/>
  <c r="S16" i="18"/>
  <c r="S17" i="18"/>
  <c r="S9" i="18"/>
  <c r="S10" i="18"/>
  <c r="S11" i="18"/>
  <c r="M46" i="18" l="1"/>
  <c r="M44" i="18"/>
  <c r="S46" i="18"/>
  <c r="P46" i="18"/>
  <c r="S45" i="18"/>
  <c r="P45" i="18"/>
  <c r="M45" i="18"/>
  <c r="I45" i="18"/>
  <c r="S44" i="18"/>
  <c r="P44" i="18"/>
  <c r="I44" i="18"/>
  <c r="P43" i="18"/>
  <c r="P41" i="18"/>
  <c r="P40" i="18"/>
  <c r="I38" i="18"/>
  <c r="I37" i="18"/>
  <c r="S36" i="18"/>
  <c r="S35" i="18"/>
  <c r="P35" i="18"/>
  <c r="P33" i="18"/>
  <c r="S32" i="18"/>
  <c r="P32" i="18"/>
  <c r="I32" i="18"/>
  <c r="S31" i="18"/>
  <c r="I31" i="18"/>
  <c r="P30" i="18"/>
  <c r="I30" i="18"/>
  <c r="P29" i="18"/>
  <c r="P20" i="18"/>
  <c r="S19" i="18"/>
  <c r="S18" i="18"/>
  <c r="I17" i="18"/>
  <c r="P16" i="18"/>
  <c r="S15" i="18"/>
  <c r="M15" i="18"/>
  <c r="I15" i="18"/>
  <c r="S14" i="18"/>
  <c r="P14" i="18"/>
  <c r="M14" i="18"/>
  <c r="I14" i="18"/>
  <c r="S13" i="18"/>
  <c r="P13" i="18"/>
  <c r="S12" i="18"/>
  <c r="S8" i="18"/>
  <c r="P8" i="18"/>
  <c r="M8" i="18"/>
  <c r="I8" i="18"/>
  <c r="S7" i="18"/>
  <c r="M7" i="18"/>
  <c r="I7" i="18"/>
  <c r="S46" i="17" l="1"/>
  <c r="S37" i="17"/>
  <c r="S38" i="17"/>
  <c r="S39" i="17"/>
  <c r="S40" i="17"/>
  <c r="S41" i="17"/>
  <c r="S42" i="17"/>
  <c r="S43" i="17"/>
  <c r="S44" i="17"/>
  <c r="S45" i="17"/>
  <c r="S33" i="17"/>
  <c r="S34" i="17"/>
  <c r="S20" i="17"/>
  <c r="S21" i="17"/>
  <c r="S22" i="17"/>
  <c r="S23" i="17"/>
  <c r="S24" i="17"/>
  <c r="S25" i="17"/>
  <c r="S26" i="17"/>
  <c r="S27" i="17"/>
  <c r="S28" i="17"/>
  <c r="S29" i="17"/>
  <c r="S30" i="17"/>
  <c r="S16" i="17"/>
  <c r="S17" i="17"/>
  <c r="S9" i="17"/>
  <c r="S10" i="17"/>
  <c r="S11" i="17"/>
  <c r="S7" i="17"/>
  <c r="P46" i="17"/>
  <c r="P42" i="17"/>
  <c r="P40" i="17"/>
  <c r="P34" i="17"/>
  <c r="P35" i="17"/>
  <c r="P36" i="17"/>
  <c r="P37" i="17"/>
  <c r="P38" i="17"/>
  <c r="P39" i="17"/>
  <c r="P31" i="17"/>
  <c r="P27" i="17"/>
  <c r="P28" i="17"/>
  <c r="P23" i="17"/>
  <c r="P24" i="17"/>
  <c r="P21" i="17"/>
  <c r="P16" i="17"/>
  <c r="P17" i="17"/>
  <c r="P18" i="17"/>
  <c r="P19" i="17"/>
  <c r="P11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9" i="17"/>
  <c r="M10" i="17"/>
  <c r="M11" i="17"/>
  <c r="M12" i="17"/>
  <c r="M13" i="17"/>
  <c r="I46" i="17"/>
  <c r="I44" i="17"/>
  <c r="I39" i="17"/>
  <c r="I40" i="17"/>
  <c r="I41" i="17"/>
  <c r="I42" i="17"/>
  <c r="I43" i="17"/>
  <c r="I33" i="17"/>
  <c r="I34" i="17"/>
  <c r="I35" i="17"/>
  <c r="I36" i="17"/>
  <c r="I26" i="17"/>
  <c r="I27" i="17"/>
  <c r="I28" i="17"/>
  <c r="I29" i="17"/>
  <c r="I30" i="17"/>
  <c r="I16" i="17"/>
  <c r="I17" i="17"/>
  <c r="I18" i="17"/>
  <c r="I19" i="17"/>
  <c r="I20" i="17"/>
  <c r="I21" i="17"/>
  <c r="I22" i="17"/>
  <c r="I23" i="17"/>
  <c r="I24" i="17"/>
  <c r="I25" i="17"/>
  <c r="I9" i="17"/>
  <c r="I10" i="17"/>
  <c r="I11" i="17"/>
  <c r="I12" i="17"/>
  <c r="I13" i="17"/>
  <c r="P45" i="17" l="1"/>
  <c r="I45" i="17"/>
  <c r="P44" i="17"/>
  <c r="P43" i="17"/>
  <c r="P41" i="17"/>
  <c r="I38" i="17"/>
  <c r="I37" i="17"/>
  <c r="S36" i="17"/>
  <c r="S35" i="17"/>
  <c r="P33" i="17"/>
  <c r="S32" i="17"/>
  <c r="P32" i="17"/>
  <c r="I32" i="17"/>
  <c r="S31" i="17"/>
  <c r="I31" i="17"/>
  <c r="P30" i="17"/>
  <c r="P29" i="17"/>
  <c r="P26" i="17"/>
  <c r="P25" i="17"/>
  <c r="P22" i="17"/>
  <c r="P20" i="17"/>
  <c r="S19" i="17"/>
  <c r="S18" i="17"/>
  <c r="S15" i="17"/>
  <c r="P15" i="17"/>
  <c r="M15" i="17"/>
  <c r="I15" i="17"/>
  <c r="S14" i="17"/>
  <c r="P14" i="17"/>
  <c r="M14" i="17"/>
  <c r="I14" i="17"/>
  <c r="S13" i="17"/>
  <c r="P13" i="17"/>
  <c r="S12" i="17"/>
  <c r="P10" i="17"/>
  <c r="P9" i="17"/>
  <c r="S8" i="17"/>
  <c r="P8" i="17"/>
  <c r="M8" i="17"/>
  <c r="I8" i="17"/>
  <c r="M7" i="17"/>
  <c r="I7" i="17"/>
  <c r="P46" i="16" l="1"/>
  <c r="P41" i="16"/>
  <c r="P34" i="16"/>
  <c r="P35" i="16"/>
  <c r="P36" i="16"/>
  <c r="P37" i="16"/>
  <c r="P38" i="16"/>
  <c r="P39" i="16"/>
  <c r="P40" i="16"/>
  <c r="P31" i="16"/>
  <c r="P27" i="16"/>
  <c r="P28" i="16"/>
  <c r="P22" i="16"/>
  <c r="P23" i="16"/>
  <c r="P24" i="16"/>
  <c r="P16" i="16"/>
  <c r="P17" i="16"/>
  <c r="P18" i="16"/>
  <c r="P19" i="16"/>
  <c r="P15" i="16"/>
  <c r="P9" i="16"/>
  <c r="S45" i="16"/>
  <c r="S37" i="16"/>
  <c r="S38" i="16"/>
  <c r="S35" i="16"/>
  <c r="S33" i="16"/>
  <c r="S34" i="16"/>
  <c r="S20" i="16"/>
  <c r="S21" i="16"/>
  <c r="S22" i="16"/>
  <c r="S23" i="16"/>
  <c r="S24" i="16"/>
  <c r="S25" i="16"/>
  <c r="S26" i="16"/>
  <c r="S27" i="16"/>
  <c r="S28" i="16"/>
  <c r="S29" i="16"/>
  <c r="S30" i="16"/>
  <c r="S16" i="16"/>
  <c r="S17" i="16"/>
  <c r="S11" i="16"/>
  <c r="S8" i="16"/>
  <c r="M44" i="16" l="1"/>
  <c r="M45" i="16"/>
  <c r="M46" i="16"/>
  <c r="M33" i="16"/>
  <c r="M34" i="16"/>
  <c r="M35" i="16"/>
  <c r="M36" i="16"/>
  <c r="M37" i="16"/>
  <c r="M38" i="16"/>
  <c r="M39" i="16"/>
  <c r="M40" i="16"/>
  <c r="M41" i="16"/>
  <c r="M42" i="16"/>
  <c r="M43" i="16"/>
  <c r="M28" i="16"/>
  <c r="M29" i="16"/>
  <c r="M30" i="16"/>
  <c r="M31" i="16"/>
  <c r="M32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9" i="16"/>
  <c r="M10" i="16"/>
  <c r="M11" i="16"/>
  <c r="M12" i="16"/>
  <c r="M13" i="16"/>
  <c r="I44" i="16"/>
  <c r="I39" i="16"/>
  <c r="I40" i="16"/>
  <c r="I41" i="16"/>
  <c r="I42" i="16"/>
  <c r="I43" i="16"/>
  <c r="I37" i="16"/>
  <c r="I33" i="16"/>
  <c r="I34" i="16"/>
  <c r="I35" i="16"/>
  <c r="I36" i="16"/>
  <c r="I29" i="16"/>
  <c r="I30" i="16"/>
  <c r="I27" i="16"/>
  <c r="I22" i="16"/>
  <c r="I23" i="16"/>
  <c r="I24" i="16"/>
  <c r="I25" i="16"/>
  <c r="I26" i="16"/>
  <c r="I20" i="16"/>
  <c r="I16" i="16"/>
  <c r="I17" i="16"/>
  <c r="I18" i="16"/>
  <c r="I19" i="16"/>
  <c r="I9" i="16"/>
  <c r="I10" i="16"/>
  <c r="I11" i="16"/>
  <c r="I12" i="16"/>
  <c r="I13" i="16"/>
  <c r="S46" i="16"/>
  <c r="I46" i="16"/>
  <c r="P45" i="16"/>
  <c r="I45" i="16"/>
  <c r="S44" i="16"/>
  <c r="P44" i="16"/>
  <c r="S43" i="16"/>
  <c r="P43" i="16"/>
  <c r="S42" i="16"/>
  <c r="P42" i="16"/>
  <c r="S41" i="16"/>
  <c r="S40" i="16"/>
  <c r="S39" i="16"/>
  <c r="I38" i="16"/>
  <c r="S36" i="16"/>
  <c r="P33" i="16"/>
  <c r="S32" i="16"/>
  <c r="P32" i="16"/>
  <c r="I32" i="16"/>
  <c r="S31" i="16"/>
  <c r="I31" i="16"/>
  <c r="P30" i="16"/>
  <c r="P29" i="16"/>
  <c r="I28" i="16"/>
  <c r="P26" i="16"/>
  <c r="P25" i="16"/>
  <c r="P21" i="16"/>
  <c r="I21" i="16"/>
  <c r="P20" i="16"/>
  <c r="S19" i="16"/>
  <c r="S18" i="16"/>
  <c r="S15" i="16"/>
  <c r="M15" i="16"/>
  <c r="I15" i="16"/>
  <c r="S14" i="16"/>
  <c r="P14" i="16"/>
  <c r="M14" i="16"/>
  <c r="I14" i="16"/>
  <c r="S13" i="16"/>
  <c r="P13" i="16"/>
  <c r="S12" i="16"/>
  <c r="P11" i="16"/>
  <c r="S10" i="16"/>
  <c r="P10" i="16"/>
  <c r="S9" i="16"/>
  <c r="P8" i="16"/>
  <c r="M8" i="16"/>
  <c r="I8" i="16"/>
  <c r="S7" i="16"/>
  <c r="M7" i="16"/>
  <c r="I7" i="16"/>
  <c r="S42" i="15" l="1"/>
  <c r="S43" i="15"/>
  <c r="S44" i="15"/>
  <c r="S45" i="15"/>
  <c r="S46" i="15"/>
  <c r="S39" i="15"/>
  <c r="S33" i="15"/>
  <c r="S34" i="15"/>
  <c r="S35" i="15"/>
  <c r="S36" i="15"/>
  <c r="S37" i="15"/>
  <c r="S38" i="15"/>
  <c r="S20" i="15"/>
  <c r="S21" i="15"/>
  <c r="S22" i="15"/>
  <c r="S23" i="15"/>
  <c r="S24" i="15"/>
  <c r="S25" i="15"/>
  <c r="S26" i="15"/>
  <c r="S27" i="15"/>
  <c r="S28" i="15"/>
  <c r="S29" i="15"/>
  <c r="S30" i="15"/>
  <c r="S16" i="15"/>
  <c r="S17" i="15"/>
  <c r="S11" i="15"/>
  <c r="S8" i="15"/>
  <c r="P46" i="15"/>
  <c r="P45" i="15"/>
  <c r="P34" i="15"/>
  <c r="P35" i="15"/>
  <c r="P36" i="15"/>
  <c r="P37" i="15"/>
  <c r="P38" i="15"/>
  <c r="P39" i="15"/>
  <c r="P40" i="15"/>
  <c r="P41" i="15"/>
  <c r="P42" i="15"/>
  <c r="P31" i="15"/>
  <c r="P28" i="15"/>
  <c r="P27" i="15"/>
  <c r="P22" i="15"/>
  <c r="P23" i="15"/>
  <c r="P24" i="15"/>
  <c r="P17" i="15"/>
  <c r="P18" i="15"/>
  <c r="P19" i="15"/>
  <c r="P9" i="15"/>
  <c r="P10" i="15"/>
  <c r="P11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9" i="15"/>
  <c r="M10" i="15"/>
  <c r="M11" i="15"/>
  <c r="M12" i="15"/>
  <c r="M13" i="15"/>
  <c r="I46" i="15"/>
  <c r="I45" i="15"/>
  <c r="I44" i="15"/>
  <c r="I37" i="15"/>
  <c r="I38" i="15"/>
  <c r="I39" i="15"/>
  <c r="I40" i="15"/>
  <c r="I41" i="15"/>
  <c r="I42" i="15"/>
  <c r="I43" i="15"/>
  <c r="I33" i="15"/>
  <c r="I34" i="15"/>
  <c r="I35" i="15"/>
  <c r="I36" i="15"/>
  <c r="I29" i="15"/>
  <c r="I30" i="15"/>
  <c r="I27" i="15"/>
  <c r="I22" i="15"/>
  <c r="I23" i="15"/>
  <c r="I24" i="15"/>
  <c r="I25" i="15"/>
  <c r="I26" i="15"/>
  <c r="I20" i="15"/>
  <c r="I16" i="15"/>
  <c r="I17" i="15"/>
  <c r="I18" i="15"/>
  <c r="I19" i="15"/>
  <c r="I9" i="15"/>
  <c r="I10" i="15"/>
  <c r="I11" i="15"/>
  <c r="I12" i="15"/>
  <c r="I13" i="15"/>
  <c r="S40" i="15" l="1"/>
  <c r="S19" i="15"/>
  <c r="S7" i="15"/>
  <c r="P25" i="15"/>
  <c r="M7" i="15" l="1"/>
  <c r="P44" i="15"/>
  <c r="P43" i="15"/>
  <c r="S41" i="15"/>
  <c r="P33" i="15"/>
  <c r="S32" i="15"/>
  <c r="P32" i="15"/>
  <c r="I32" i="15"/>
  <c r="S31" i="15"/>
  <c r="I31" i="15"/>
  <c r="P30" i="15"/>
  <c r="P29" i="15"/>
  <c r="I28" i="15"/>
  <c r="P26" i="15"/>
  <c r="P21" i="15"/>
  <c r="I21" i="15"/>
  <c r="P20" i="15"/>
  <c r="S18" i="15"/>
  <c r="P16" i="15"/>
  <c r="S15" i="15"/>
  <c r="P15" i="15"/>
  <c r="M15" i="15"/>
  <c r="I15" i="15"/>
  <c r="S14" i="15"/>
  <c r="P14" i="15"/>
  <c r="M14" i="15"/>
  <c r="I14" i="15"/>
  <c r="S13" i="15"/>
  <c r="P13" i="15"/>
  <c r="S12" i="15"/>
  <c r="S10" i="15"/>
  <c r="S9" i="15"/>
  <c r="P8" i="15"/>
  <c r="M8" i="15"/>
  <c r="I8" i="15"/>
  <c r="I7" i="15"/>
  <c r="S42" i="14" l="1"/>
  <c r="S43" i="14"/>
  <c r="S44" i="14"/>
  <c r="S45" i="14"/>
  <c r="S46" i="14"/>
  <c r="S38" i="14"/>
  <c r="S39" i="14"/>
  <c r="S35" i="14"/>
  <c r="S34" i="14"/>
  <c r="S30" i="14"/>
  <c r="S21" i="14"/>
  <c r="S22" i="14"/>
  <c r="S23" i="14"/>
  <c r="S24" i="14"/>
  <c r="S25" i="14"/>
  <c r="S26" i="14"/>
  <c r="S27" i="14"/>
  <c r="S28" i="14"/>
  <c r="S29" i="14"/>
  <c r="S19" i="14"/>
  <c r="S18" i="14"/>
  <c r="S16" i="14"/>
  <c r="S17" i="14"/>
  <c r="S11" i="14"/>
  <c r="S9" i="14"/>
  <c r="S7" i="14"/>
  <c r="P45" i="14"/>
  <c r="P34" i="14"/>
  <c r="P35" i="14"/>
  <c r="P36" i="14"/>
  <c r="P37" i="14"/>
  <c r="P38" i="14"/>
  <c r="P39" i="14"/>
  <c r="P40" i="14"/>
  <c r="P41" i="14"/>
  <c r="P42" i="14"/>
  <c r="P31" i="14"/>
  <c r="P29" i="14"/>
  <c r="P24" i="14"/>
  <c r="P25" i="14"/>
  <c r="P26" i="14"/>
  <c r="P27" i="14"/>
  <c r="P28" i="14"/>
  <c r="P22" i="14"/>
  <c r="P23" i="14"/>
  <c r="P17" i="14"/>
  <c r="P18" i="14"/>
  <c r="P19" i="14"/>
  <c r="P10" i="14"/>
  <c r="P8" i="14"/>
  <c r="M38" i="14"/>
  <c r="M39" i="14"/>
  <c r="M40" i="14"/>
  <c r="M41" i="14"/>
  <c r="M42" i="14"/>
  <c r="M43" i="14"/>
  <c r="M44" i="14"/>
  <c r="M45" i="14"/>
  <c r="M46" i="14"/>
  <c r="M27" i="14"/>
  <c r="M28" i="14"/>
  <c r="M29" i="14"/>
  <c r="M30" i="14"/>
  <c r="M31" i="14"/>
  <c r="M32" i="14"/>
  <c r="M33" i="14"/>
  <c r="M34" i="14"/>
  <c r="M35" i="14"/>
  <c r="M36" i="14"/>
  <c r="M37" i="14"/>
  <c r="M16" i="14"/>
  <c r="M17" i="14"/>
  <c r="M18" i="14"/>
  <c r="M19" i="14"/>
  <c r="M20" i="14"/>
  <c r="M21" i="14"/>
  <c r="M22" i="14"/>
  <c r="M23" i="14"/>
  <c r="M24" i="14"/>
  <c r="M25" i="14"/>
  <c r="M26" i="14"/>
  <c r="M9" i="14"/>
  <c r="M10" i="14"/>
  <c r="M11" i="14"/>
  <c r="M12" i="14"/>
  <c r="M13" i="14"/>
  <c r="I46" i="14"/>
  <c r="I42" i="14"/>
  <c r="I39" i="14"/>
  <c r="I40" i="14"/>
  <c r="I41" i="14"/>
  <c r="I33" i="14"/>
  <c r="I34" i="14"/>
  <c r="I35" i="14"/>
  <c r="I36" i="14"/>
  <c r="I29" i="14"/>
  <c r="I30" i="14"/>
  <c r="I22" i="14"/>
  <c r="I23" i="14"/>
  <c r="I24" i="14"/>
  <c r="I25" i="14"/>
  <c r="I26" i="14"/>
  <c r="I16" i="14"/>
  <c r="I17" i="14"/>
  <c r="I18" i="14"/>
  <c r="I19" i="14"/>
  <c r="I9" i="14"/>
  <c r="I10" i="14"/>
  <c r="I11" i="14"/>
  <c r="I8" i="14"/>
  <c r="P46" i="14" l="1"/>
  <c r="I45" i="14"/>
  <c r="P44" i="14"/>
  <c r="I44" i="14"/>
  <c r="P43" i="14"/>
  <c r="I43" i="14"/>
  <c r="S41" i="14"/>
  <c r="S40" i="14"/>
  <c r="I38" i="14"/>
  <c r="S37" i="14"/>
  <c r="I37" i="14"/>
  <c r="S36" i="14"/>
  <c r="S33" i="14"/>
  <c r="P33" i="14"/>
  <c r="S32" i="14"/>
  <c r="P32" i="14"/>
  <c r="I32" i="14"/>
  <c r="S31" i="14"/>
  <c r="I31" i="14"/>
  <c r="P30" i="14"/>
  <c r="I28" i="14"/>
  <c r="I27" i="14"/>
  <c r="P21" i="14"/>
  <c r="I21" i="14"/>
  <c r="S20" i="14"/>
  <c r="P20" i="14"/>
  <c r="I20" i="14"/>
  <c r="P16" i="14"/>
  <c r="S15" i="14"/>
  <c r="P15" i="14"/>
  <c r="M15" i="14"/>
  <c r="I15" i="14"/>
  <c r="S14" i="14"/>
  <c r="P14" i="14"/>
  <c r="M14" i="14"/>
  <c r="I14" i="14"/>
  <c r="S13" i="14"/>
  <c r="P13" i="14"/>
  <c r="I13" i="14"/>
  <c r="S12" i="14"/>
  <c r="I12" i="14"/>
  <c r="P11" i="14"/>
  <c r="S10" i="14"/>
  <c r="P9" i="14"/>
  <c r="S8" i="14"/>
  <c r="M8" i="14"/>
  <c r="M7" i="14"/>
  <c r="I7" i="14"/>
  <c r="I45" i="13" l="1"/>
  <c r="I12" i="13"/>
  <c r="P46" i="13"/>
  <c r="P45" i="13"/>
  <c r="P8" i="13"/>
  <c r="P44" i="13"/>
  <c r="P17" i="13"/>
  <c r="P10" i="13"/>
  <c r="S46" i="13" l="1"/>
  <c r="M46" i="13"/>
  <c r="I46" i="13"/>
  <c r="S45" i="13"/>
  <c r="M45" i="13"/>
  <c r="S44" i="13"/>
  <c r="M44" i="13"/>
  <c r="I44" i="13"/>
  <c r="S43" i="13"/>
  <c r="P43" i="13"/>
  <c r="M43" i="13"/>
  <c r="I43" i="13"/>
  <c r="S42" i="13"/>
  <c r="P42" i="13"/>
  <c r="M42" i="13"/>
  <c r="I42" i="13"/>
  <c r="S41" i="13"/>
  <c r="P41" i="13"/>
  <c r="M41" i="13"/>
  <c r="I41" i="13"/>
  <c r="S40" i="13"/>
  <c r="P40" i="13"/>
  <c r="M40" i="13"/>
  <c r="I40" i="13"/>
  <c r="S39" i="13"/>
  <c r="P39" i="13"/>
  <c r="M39" i="13"/>
  <c r="I39" i="13"/>
  <c r="S38" i="13"/>
  <c r="P38" i="13"/>
  <c r="M38" i="13"/>
  <c r="I38" i="13"/>
  <c r="S37" i="13"/>
  <c r="P37" i="13"/>
  <c r="M37" i="13"/>
  <c r="I37" i="13"/>
  <c r="S36" i="13"/>
  <c r="P36" i="13"/>
  <c r="M36" i="13"/>
  <c r="I36" i="13"/>
  <c r="S35" i="13"/>
  <c r="P35" i="13"/>
  <c r="M35" i="13"/>
  <c r="I35" i="13"/>
  <c r="S34" i="13"/>
  <c r="P34" i="13"/>
  <c r="M34" i="13"/>
  <c r="I34" i="13"/>
  <c r="S33" i="13"/>
  <c r="P33" i="13"/>
  <c r="M33" i="13"/>
  <c r="I33" i="13"/>
  <c r="S32" i="13"/>
  <c r="P32" i="13"/>
  <c r="M32" i="13"/>
  <c r="I32" i="13"/>
  <c r="S31" i="13"/>
  <c r="P31" i="13"/>
  <c r="M31" i="13"/>
  <c r="I31" i="13"/>
  <c r="S30" i="13"/>
  <c r="P30" i="13"/>
  <c r="M30" i="13"/>
  <c r="I30" i="13"/>
  <c r="S29" i="13"/>
  <c r="P29" i="13"/>
  <c r="M29" i="13"/>
  <c r="I29" i="13"/>
  <c r="S28" i="13"/>
  <c r="P28" i="13"/>
  <c r="M28" i="13"/>
  <c r="I28" i="13"/>
  <c r="S27" i="13"/>
  <c r="P27" i="13"/>
  <c r="M27" i="13"/>
  <c r="I27" i="13"/>
  <c r="S26" i="13"/>
  <c r="P26" i="13"/>
  <c r="M26" i="13"/>
  <c r="I26" i="13"/>
  <c r="S25" i="13"/>
  <c r="P25" i="13"/>
  <c r="M25" i="13"/>
  <c r="I25" i="13"/>
  <c r="S24" i="13"/>
  <c r="P24" i="13"/>
  <c r="M24" i="13"/>
  <c r="I24" i="13"/>
  <c r="S23" i="13"/>
  <c r="P23" i="13"/>
  <c r="M23" i="13"/>
  <c r="I23" i="13"/>
  <c r="S22" i="13"/>
  <c r="P22" i="13"/>
  <c r="M22" i="13"/>
  <c r="I22" i="13"/>
  <c r="S21" i="13"/>
  <c r="P21" i="13"/>
  <c r="M21" i="13"/>
  <c r="I21" i="13"/>
  <c r="S20" i="13"/>
  <c r="P20" i="13"/>
  <c r="M20" i="13"/>
  <c r="I20" i="13"/>
  <c r="S19" i="13"/>
  <c r="P19" i="13"/>
  <c r="M19" i="13"/>
  <c r="I19" i="13"/>
  <c r="S18" i="13"/>
  <c r="P18" i="13"/>
  <c r="M18" i="13"/>
  <c r="I18" i="13"/>
  <c r="S17" i="13"/>
  <c r="M17" i="13"/>
  <c r="I17" i="13"/>
  <c r="S16" i="13"/>
  <c r="P16" i="13"/>
  <c r="M16" i="13"/>
  <c r="I16" i="13"/>
  <c r="S15" i="13"/>
  <c r="P15" i="13"/>
  <c r="M15" i="13"/>
  <c r="I15" i="13"/>
  <c r="S14" i="13"/>
  <c r="P14" i="13"/>
  <c r="M14" i="13"/>
  <c r="I14" i="13"/>
  <c r="S13" i="13"/>
  <c r="P13" i="13"/>
  <c r="M13" i="13"/>
  <c r="I13" i="13"/>
  <c r="S12" i="13"/>
  <c r="M12" i="13"/>
  <c r="S11" i="13"/>
  <c r="P11" i="13"/>
  <c r="M11" i="13"/>
  <c r="I11" i="13"/>
  <c r="S10" i="13"/>
  <c r="M10" i="13"/>
  <c r="I10" i="13"/>
  <c r="S9" i="13"/>
  <c r="P9" i="13"/>
  <c r="M9" i="13"/>
  <c r="I9" i="13"/>
  <c r="S8" i="13"/>
  <c r="M8" i="13"/>
  <c r="I8" i="13"/>
  <c r="M7" i="13"/>
  <c r="I7" i="13"/>
  <c r="I45" i="12" l="1"/>
  <c r="I42" i="12" l="1"/>
  <c r="P46" i="12" l="1"/>
  <c r="P45" i="12"/>
  <c r="S46" i="12"/>
  <c r="M46" i="12"/>
  <c r="I46" i="12"/>
  <c r="S45" i="12"/>
  <c r="M45" i="12"/>
  <c r="S44" i="12"/>
  <c r="P44" i="12"/>
  <c r="M44" i="12"/>
  <c r="I44" i="12"/>
  <c r="S43" i="12"/>
  <c r="P43" i="12"/>
  <c r="M43" i="12"/>
  <c r="I43" i="12"/>
  <c r="S42" i="12"/>
  <c r="P42" i="12"/>
  <c r="M42" i="12"/>
  <c r="S41" i="12"/>
  <c r="P41" i="12"/>
  <c r="M41" i="12"/>
  <c r="I41" i="12"/>
  <c r="S40" i="12"/>
  <c r="P40" i="12"/>
  <c r="M40" i="12"/>
  <c r="I40" i="12"/>
  <c r="S39" i="12"/>
  <c r="P39" i="12"/>
  <c r="M39" i="12"/>
  <c r="I39" i="12"/>
  <c r="S38" i="12"/>
  <c r="P38" i="12"/>
  <c r="M38" i="12"/>
  <c r="I38" i="12"/>
  <c r="S37" i="12"/>
  <c r="P37" i="12"/>
  <c r="M37" i="12"/>
  <c r="I37" i="12"/>
  <c r="S36" i="12"/>
  <c r="P36" i="12"/>
  <c r="M36" i="12"/>
  <c r="I36" i="12"/>
  <c r="S35" i="12"/>
  <c r="P35" i="12"/>
  <c r="M35" i="12"/>
  <c r="I35" i="12"/>
  <c r="S34" i="12"/>
  <c r="P34" i="12"/>
  <c r="M34" i="12"/>
  <c r="I34" i="12"/>
  <c r="S33" i="12"/>
  <c r="P33" i="12"/>
  <c r="M33" i="12"/>
  <c r="I33" i="12"/>
  <c r="S32" i="12"/>
  <c r="P32" i="12"/>
  <c r="M32" i="12"/>
  <c r="I32" i="12"/>
  <c r="S31" i="12"/>
  <c r="P31" i="12"/>
  <c r="M31" i="12"/>
  <c r="I31" i="12"/>
  <c r="S30" i="12"/>
  <c r="P30" i="12"/>
  <c r="M30" i="12"/>
  <c r="I30" i="12"/>
  <c r="S29" i="12"/>
  <c r="P29" i="12"/>
  <c r="M29" i="12"/>
  <c r="I29" i="12"/>
  <c r="S28" i="12"/>
  <c r="P28" i="12"/>
  <c r="M28" i="12"/>
  <c r="I28" i="12"/>
  <c r="S27" i="12"/>
  <c r="P27" i="12"/>
  <c r="M27" i="12"/>
  <c r="I27" i="12"/>
  <c r="S26" i="12"/>
  <c r="P26" i="12"/>
  <c r="M26" i="12"/>
  <c r="I26" i="12"/>
  <c r="S25" i="12"/>
  <c r="P25" i="12"/>
  <c r="M25" i="12"/>
  <c r="I25" i="12"/>
  <c r="S24" i="12"/>
  <c r="P24" i="12"/>
  <c r="M24" i="12"/>
  <c r="I24" i="12"/>
  <c r="S23" i="12"/>
  <c r="P23" i="12"/>
  <c r="M23" i="12"/>
  <c r="I23" i="12"/>
  <c r="S22" i="12"/>
  <c r="P22" i="12"/>
  <c r="M22" i="12"/>
  <c r="I22" i="12"/>
  <c r="S21" i="12"/>
  <c r="P21" i="12"/>
  <c r="M21" i="12"/>
  <c r="I21" i="12"/>
  <c r="S20" i="12"/>
  <c r="P20" i="12"/>
  <c r="M20" i="12"/>
  <c r="I20" i="12"/>
  <c r="S19" i="12"/>
  <c r="P19" i="12"/>
  <c r="M19" i="12"/>
  <c r="I19" i="12"/>
  <c r="S18" i="12"/>
  <c r="P18" i="12"/>
  <c r="M18" i="12"/>
  <c r="I18" i="12"/>
  <c r="S17" i="12"/>
  <c r="P17" i="12"/>
  <c r="M17" i="12"/>
  <c r="I17" i="12"/>
  <c r="S16" i="12"/>
  <c r="P16" i="12"/>
  <c r="M16" i="12"/>
  <c r="I16" i="12"/>
  <c r="S15" i="12"/>
  <c r="P15" i="12"/>
  <c r="M15" i="12"/>
  <c r="I15" i="12"/>
  <c r="S14" i="12"/>
  <c r="P14" i="12"/>
  <c r="M14" i="12"/>
  <c r="I14" i="12"/>
  <c r="S13" i="12"/>
  <c r="P13" i="12"/>
  <c r="M13" i="12"/>
  <c r="I13" i="12"/>
  <c r="S12" i="12"/>
  <c r="M12" i="12"/>
  <c r="I12" i="12"/>
  <c r="S11" i="12"/>
  <c r="P11" i="12"/>
  <c r="M11" i="12"/>
  <c r="I11" i="12"/>
  <c r="S10" i="12"/>
  <c r="P10" i="12"/>
  <c r="M10" i="12"/>
  <c r="I10" i="12"/>
  <c r="S9" i="12"/>
  <c r="P9" i="12"/>
  <c r="M9" i="12"/>
  <c r="I9" i="12"/>
  <c r="S8" i="12"/>
  <c r="P8" i="12"/>
  <c r="M8" i="12"/>
  <c r="I8" i="12"/>
  <c r="M7" i="12"/>
  <c r="I7" i="12"/>
  <c r="I46" i="11" l="1"/>
  <c r="I44" i="11"/>
  <c r="I42" i="11"/>
  <c r="I40" i="11"/>
  <c r="I27" i="11"/>
  <c r="I12" i="11"/>
  <c r="S44" i="11" l="1"/>
  <c r="P45" i="11"/>
  <c r="M44" i="11"/>
  <c r="I14" i="11"/>
  <c r="I29" i="11" l="1"/>
  <c r="P20" i="11"/>
  <c r="P42" i="11"/>
  <c r="P8" i="11"/>
  <c r="S46" i="11"/>
  <c r="P46" i="11"/>
  <c r="M46" i="11"/>
  <c r="S45" i="11"/>
  <c r="M45" i="11"/>
  <c r="I45" i="11"/>
  <c r="P44" i="11"/>
  <c r="S43" i="11"/>
  <c r="P43" i="11"/>
  <c r="M43" i="11"/>
  <c r="I43" i="11"/>
  <c r="S42" i="11"/>
  <c r="M42" i="11"/>
  <c r="S41" i="11"/>
  <c r="P41" i="11"/>
  <c r="M41" i="11"/>
  <c r="I41" i="11"/>
  <c r="S40" i="11"/>
  <c r="P40" i="11"/>
  <c r="M40" i="11"/>
  <c r="S39" i="11"/>
  <c r="P39" i="11"/>
  <c r="M39" i="11"/>
  <c r="I39" i="11"/>
  <c r="S38" i="11"/>
  <c r="P38" i="11"/>
  <c r="M38" i="11"/>
  <c r="I38" i="11"/>
  <c r="S37" i="11"/>
  <c r="P37" i="11"/>
  <c r="M37" i="11"/>
  <c r="I37" i="11"/>
  <c r="S36" i="11"/>
  <c r="P36" i="11"/>
  <c r="M36" i="11"/>
  <c r="I36" i="11"/>
  <c r="S35" i="11"/>
  <c r="P35" i="11"/>
  <c r="M35" i="11"/>
  <c r="I35" i="11"/>
  <c r="S34" i="11"/>
  <c r="P34" i="11"/>
  <c r="M34" i="11"/>
  <c r="I34" i="11"/>
  <c r="S33" i="11"/>
  <c r="P33" i="11"/>
  <c r="M33" i="11"/>
  <c r="I33" i="11"/>
  <c r="S32" i="11"/>
  <c r="P32" i="11"/>
  <c r="M32" i="11"/>
  <c r="I32" i="11"/>
  <c r="S31" i="11"/>
  <c r="P31" i="11"/>
  <c r="M31" i="11"/>
  <c r="I31" i="11"/>
  <c r="S30" i="11"/>
  <c r="P30" i="11"/>
  <c r="M30" i="11"/>
  <c r="I30" i="11"/>
  <c r="S29" i="11"/>
  <c r="P29" i="11"/>
  <c r="M29" i="11"/>
  <c r="S28" i="11"/>
  <c r="P28" i="11"/>
  <c r="M28" i="11"/>
  <c r="I28" i="11"/>
  <c r="S27" i="11"/>
  <c r="P27" i="11"/>
  <c r="M27" i="11"/>
  <c r="S26" i="11"/>
  <c r="P26" i="11"/>
  <c r="M26" i="11"/>
  <c r="I26" i="11"/>
  <c r="S25" i="11"/>
  <c r="P25" i="11"/>
  <c r="M25" i="11"/>
  <c r="I25" i="11"/>
  <c r="S24" i="11"/>
  <c r="P24" i="11"/>
  <c r="M24" i="11"/>
  <c r="I24" i="11"/>
  <c r="S23" i="11"/>
  <c r="P23" i="11"/>
  <c r="M23" i="11"/>
  <c r="I23" i="11"/>
  <c r="S22" i="11"/>
  <c r="P22" i="11"/>
  <c r="M22" i="11"/>
  <c r="I22" i="11"/>
  <c r="S21" i="11"/>
  <c r="P21" i="11"/>
  <c r="M21" i="11"/>
  <c r="I21" i="11"/>
  <c r="S20" i="11"/>
  <c r="M20" i="11"/>
  <c r="I20" i="11"/>
  <c r="S19" i="11"/>
  <c r="P19" i="11"/>
  <c r="M19" i="11"/>
  <c r="I19" i="11"/>
  <c r="S18" i="11"/>
  <c r="P18" i="11"/>
  <c r="M18" i="11"/>
  <c r="I18" i="11"/>
  <c r="S17" i="11"/>
  <c r="P17" i="11"/>
  <c r="M17" i="11"/>
  <c r="I17" i="11"/>
  <c r="S16" i="11"/>
  <c r="P16" i="11"/>
  <c r="M16" i="11"/>
  <c r="I16" i="11"/>
  <c r="S15" i="11"/>
  <c r="P15" i="11"/>
  <c r="M15" i="11"/>
  <c r="I15" i="11"/>
  <c r="S14" i="11"/>
  <c r="P14" i="11"/>
  <c r="M14" i="11"/>
  <c r="S13" i="11"/>
  <c r="P13" i="11"/>
  <c r="M13" i="11"/>
  <c r="I13" i="11"/>
  <c r="S12" i="11"/>
  <c r="M12" i="11"/>
  <c r="S11" i="11"/>
  <c r="P11" i="11"/>
  <c r="M11" i="11"/>
  <c r="I11" i="11"/>
  <c r="S10" i="11"/>
  <c r="P10" i="11"/>
  <c r="M10" i="11"/>
  <c r="I10" i="11"/>
  <c r="S9" i="11"/>
  <c r="P9" i="11"/>
  <c r="M9" i="11"/>
  <c r="I9" i="11"/>
  <c r="S8" i="11"/>
  <c r="M8" i="11"/>
  <c r="I8" i="11"/>
  <c r="M7" i="11"/>
  <c r="I7" i="11"/>
  <c r="I45" i="10" l="1"/>
  <c r="I29" i="10"/>
  <c r="I20" i="10"/>
  <c r="I21" i="10"/>
  <c r="I42" i="10" l="1"/>
  <c r="M44" i="10"/>
  <c r="I43" i="10" l="1"/>
  <c r="I37" i="10"/>
  <c r="I33" i="10"/>
  <c r="I34" i="10"/>
  <c r="I35" i="10"/>
  <c r="I36" i="10"/>
  <c r="I38" i="10"/>
  <c r="I39" i="10"/>
  <c r="I27" i="10"/>
  <c r="I28" i="10"/>
  <c r="I30" i="10"/>
  <c r="I16" i="10"/>
  <c r="I17" i="10"/>
  <c r="I18" i="10"/>
  <c r="I19" i="10"/>
  <c r="I22" i="10"/>
  <c r="I23" i="10"/>
  <c r="I24" i="10"/>
  <c r="I25" i="10"/>
  <c r="I26" i="10"/>
  <c r="I9" i="10"/>
  <c r="I10" i="10"/>
  <c r="I11" i="10"/>
  <c r="M35" i="10"/>
  <c r="M36" i="10"/>
  <c r="M37" i="10"/>
  <c r="M38" i="10"/>
  <c r="M39" i="10"/>
  <c r="M40" i="10"/>
  <c r="M41" i="10"/>
  <c r="M42" i="10"/>
  <c r="M43" i="10"/>
  <c r="M45" i="10"/>
  <c r="M46" i="10"/>
  <c r="M24" i="10"/>
  <c r="M25" i="10"/>
  <c r="M26" i="10"/>
  <c r="M27" i="10"/>
  <c r="M28" i="10"/>
  <c r="M29" i="10"/>
  <c r="M30" i="10"/>
  <c r="M31" i="10"/>
  <c r="M32" i="10"/>
  <c r="M33" i="10"/>
  <c r="M34" i="10"/>
  <c r="M16" i="10"/>
  <c r="M17" i="10"/>
  <c r="M18" i="10"/>
  <c r="M19" i="10"/>
  <c r="M20" i="10"/>
  <c r="M21" i="10"/>
  <c r="M22" i="10"/>
  <c r="M23" i="10"/>
  <c r="M14" i="10"/>
  <c r="M9" i="10"/>
  <c r="M10" i="10"/>
  <c r="M11" i="10"/>
  <c r="M12" i="10"/>
  <c r="M13" i="10"/>
  <c r="P44" i="10"/>
  <c r="P43" i="10"/>
  <c r="P42" i="10"/>
  <c r="P34" i="10"/>
  <c r="P35" i="10"/>
  <c r="P36" i="10"/>
  <c r="P37" i="10"/>
  <c r="P38" i="10"/>
  <c r="P39" i="10"/>
  <c r="P40" i="10"/>
  <c r="P41" i="10"/>
  <c r="P22" i="10"/>
  <c r="P23" i="10"/>
  <c r="P24" i="10"/>
  <c r="P25" i="10"/>
  <c r="P26" i="10"/>
  <c r="P27" i="10"/>
  <c r="P28" i="10"/>
  <c r="P29" i="10"/>
  <c r="P30" i="10"/>
  <c r="P31" i="10"/>
  <c r="P17" i="10"/>
  <c r="P18" i="10"/>
  <c r="P19" i="10"/>
  <c r="P11" i="10"/>
  <c r="S44" i="10"/>
  <c r="S45" i="10" l="1"/>
  <c r="S46" i="10"/>
  <c r="S33" i="10"/>
  <c r="S34" i="10"/>
  <c r="S35" i="10"/>
  <c r="S36" i="10"/>
  <c r="S37" i="10"/>
  <c r="S38" i="10"/>
  <c r="S39" i="10"/>
  <c r="S40" i="10"/>
  <c r="S41" i="10"/>
  <c r="S42" i="10"/>
  <c r="S43" i="10"/>
  <c r="S29" i="10"/>
  <c r="S30" i="10"/>
  <c r="S20" i="10"/>
  <c r="S21" i="10"/>
  <c r="S22" i="10"/>
  <c r="S23" i="10"/>
  <c r="S24" i="10"/>
  <c r="S25" i="10"/>
  <c r="S26" i="10"/>
  <c r="S16" i="10"/>
  <c r="S17" i="10"/>
  <c r="S9" i="10"/>
  <c r="S10" i="10"/>
  <c r="S11" i="10"/>
  <c r="M15" i="10"/>
  <c r="I44" i="10"/>
  <c r="I40" i="10"/>
  <c r="I41" i="10"/>
  <c r="I31" i="10"/>
  <c r="P46" i="10" l="1"/>
  <c r="P9" i="10"/>
  <c r="I32" i="10"/>
  <c r="P10" i="10" l="1"/>
  <c r="P33" i="10"/>
  <c r="P15" i="10" l="1"/>
  <c r="P45" i="10" l="1"/>
  <c r="P16" i="10"/>
  <c r="S27" i="10" l="1"/>
  <c r="I15" i="10"/>
  <c r="S28" i="10" l="1"/>
  <c r="S18" i="10"/>
  <c r="S19" i="10"/>
  <c r="I13" i="10" l="1"/>
  <c r="S15" i="10" l="1"/>
  <c r="I46" i="10"/>
  <c r="M7" i="10" l="1"/>
  <c r="I14" i="10" l="1"/>
  <c r="I12" i="10" l="1"/>
  <c r="I8" i="10"/>
  <c r="I7" i="10"/>
  <c r="P32" i="10" l="1"/>
  <c r="P8" i="10" l="1"/>
  <c r="S31" i="10" l="1"/>
  <c r="S32" i="10"/>
  <c r="S13" i="10"/>
  <c r="S14" i="10"/>
  <c r="S12" i="10"/>
  <c r="S8" i="10"/>
  <c r="P20" i="10" l="1"/>
  <c r="P13" i="10"/>
  <c r="P14" i="10" l="1"/>
  <c r="P21" i="10"/>
  <c r="M8" i="10" l="1"/>
</calcChain>
</file>

<file path=xl/comments1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73/180;     61/180=338,88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130/220=590,91 140/250=560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203/0,38; 139/250=556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248/400; 151/200=755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42,50/500гр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36/300=108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111/400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61/180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64,65/400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153,60/0,9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4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153,60/0,9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5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175,70/0,9=195,22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133,40/250
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149,50</t>
        </r>
        <r>
          <rPr>
            <sz val="9"/>
            <color indexed="81"/>
            <rFont val="Tahoma"/>
            <family val="2"/>
            <charset val="204"/>
          </rPr>
          <t>/230гр грин агро=650;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133,40/250=533,60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</t>
        </r>
      </text>
    </comment>
    <comment ref="H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25 пак*2 грамма=50гр цена 67,69/50=1353,80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420/5=84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6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175,70/0,9=195,22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133,40/250
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149,50</t>
        </r>
        <r>
          <rPr>
            <sz val="9"/>
            <color indexed="81"/>
            <rFont val="Tahoma"/>
            <family val="2"/>
            <charset val="204"/>
          </rPr>
          <t>/230гр грин агро=650;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133,40/250=533,60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280/400=700; 315/500=630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</t>
        </r>
      </text>
    </comment>
    <comment ref="H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25 пак*2 грамма=50гр цена 67,69/50=1353,80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420/5=84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7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162,50/0,9=180,55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290/500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</t>
        </r>
      </text>
    </comment>
  </commentList>
</comments>
</file>

<file path=xl/comments18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</t>
        </r>
      </text>
    </comment>
  </commentList>
</comments>
</file>

<file path=xl/comments19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73/180;     61/180=338,88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111/400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20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 267; навага 92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235/200=1175;
114/250=456</t>
        </r>
      </text>
    </comment>
  </commentList>
</comments>
</file>

<file path=xl/comments21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 267; навага 92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235/200=1175;
114/250=456</t>
        </r>
      </text>
    </comment>
  </commentList>
</comments>
</file>

<file path=xl/comments22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 267; навага 92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175,70/0,9</t>
        </r>
      </text>
    </comment>
    <comment ref="J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217/0,8=271,25, 272,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235/200=1175;
114/250=456</t>
        </r>
      </text>
    </comment>
  </commentList>
</comments>
</file>

<file path=xl/comments23.xml><?xml version="1.0" encoding="utf-8"?>
<comments xmlns="http://schemas.openxmlformats.org/spreadsheetml/2006/main">
  <authors>
    <author>Автор</author>
  </authors>
  <commentList>
    <comment ref="E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 267; навага 92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E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217/0,8=271,25, 272,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119/230=517,39; 142/220=645,45</t>
        </r>
      </text>
    </comment>
    <comment ref="E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308/400=770</t>
        </r>
      </text>
    </comment>
    <comment ref="E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235/200=1175;
114/250=456</t>
        </r>
      </text>
    </comment>
  </commentList>
</comments>
</file>

<file path=xl/comments24.xml><?xml version="1.0" encoding="utf-8"?>
<comments xmlns="http://schemas.openxmlformats.org/spreadsheetml/2006/main">
  <authors>
    <author>Автор</author>
  </authors>
  <commentList>
    <comment ref="E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 267; навага 92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E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217/0,8=271,25, 272,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119/230=517,39; 142/220=645,45</t>
        </r>
      </text>
    </comment>
    <comment ref="E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308/400=770</t>
        </r>
      </text>
    </comment>
    <comment ref="E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235/200=1175;
114/250=456; 47/100=470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73/180;     61/180=338,88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73/180=405,55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73/180=405,55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309/0,4=772,5; 151/200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153,60/0,9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139/250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139/250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sharedStrings.xml><?xml version="1.0" encoding="utf-8"?>
<sst xmlns="http://schemas.openxmlformats.org/spreadsheetml/2006/main" count="3162" uniqueCount="110">
  <si>
    <t xml:space="preserve">№ </t>
  </si>
  <si>
    <t>Наименование товара</t>
  </si>
  <si>
    <t>кг</t>
  </si>
  <si>
    <t>Рыба мороженая неразделанная</t>
  </si>
  <si>
    <t>Яйца куриные</t>
  </si>
  <si>
    <t>10 шт.</t>
  </si>
  <si>
    <t>Сахар-песок</t>
  </si>
  <si>
    <t>Соль поваренная пищевая</t>
  </si>
  <si>
    <t>Мука пшеничная</t>
  </si>
  <si>
    <t>Картофель</t>
  </si>
  <si>
    <t>Капуста белокочанная свежая</t>
  </si>
  <si>
    <t>Лук репчатый</t>
  </si>
  <si>
    <t>Морковь</t>
  </si>
  <si>
    <t>Яблоки</t>
  </si>
  <si>
    <t>Розничные торговые объекты (местного значения и прочие)</t>
  </si>
  <si>
    <t>Магазин "Олимпик"</t>
  </si>
  <si>
    <t>Магазин "Максим Плюс"</t>
  </si>
  <si>
    <t>Магазин "Первый"</t>
  </si>
  <si>
    <t>Примечание</t>
  </si>
  <si>
    <t>Говядина на кости</t>
  </si>
  <si>
    <t>при наличии</t>
  </si>
  <si>
    <t xml:space="preserve">Говядина бескостная </t>
  </si>
  <si>
    <t>Свинина на кости</t>
  </si>
  <si>
    <t xml:space="preserve">Свинина бескостная </t>
  </si>
  <si>
    <t>Куры охлажденные и мороженые</t>
  </si>
  <si>
    <t>Баранина</t>
  </si>
  <si>
    <t>на кости и бескостная</t>
  </si>
  <si>
    <t>камбала, навага, горбуша, кета, минтай (по сезону) иная неразделанная при наличии</t>
  </si>
  <si>
    <t>Сельдь соленая</t>
  </si>
  <si>
    <t>Масло сливочное</t>
  </si>
  <si>
    <t>Масло подсолнечное</t>
  </si>
  <si>
    <t>л</t>
  </si>
  <si>
    <t>пересчитать на 1 литр</t>
  </si>
  <si>
    <t>Маргарин</t>
  </si>
  <si>
    <t>в пересчете на кг</t>
  </si>
  <si>
    <t>Сметана</t>
  </si>
  <si>
    <t>преимущественно местного производства (при наличии)</t>
  </si>
  <si>
    <t>Творог нежирный</t>
  </si>
  <si>
    <t>Молоко питьевое цельное пастеризованное 2,5-3,2% жирности</t>
  </si>
  <si>
    <t>Сыры сычужные твердые и мягкие</t>
  </si>
  <si>
    <t>преимущественно весовой</t>
  </si>
  <si>
    <t>Печенье</t>
  </si>
  <si>
    <t>если в пачках, то пересчет на 1 кг. (Юбилейное, Сахарное, Любятово, иное не дорогое)</t>
  </si>
  <si>
    <t>Карамель</t>
  </si>
  <si>
    <t>можно взять конфеты глазированные как в АРМ мониторинге</t>
  </si>
  <si>
    <t>Чай черный байховый</t>
  </si>
  <si>
    <t xml:space="preserve">в пересчете на кг </t>
  </si>
  <si>
    <t>Перец черный (горошек)</t>
  </si>
  <si>
    <t>в пересчете на 1 кг</t>
  </si>
  <si>
    <t>преимущественно весовая</t>
  </si>
  <si>
    <t>Хлеб из ржаной муки и из смеси муки ржаной и пшеничной</t>
  </si>
  <si>
    <t>Хлеб и булочные изделия из пшеничной муки 1 и 2 сортов, кг</t>
  </si>
  <si>
    <t>Рис шлифованный</t>
  </si>
  <si>
    <t>Пшено</t>
  </si>
  <si>
    <t>преимущественно весовое</t>
  </si>
  <si>
    <t xml:space="preserve">Горох </t>
  </si>
  <si>
    <t xml:space="preserve">Вермишель </t>
  </si>
  <si>
    <t>Макаронные изделия</t>
  </si>
  <si>
    <t>В мониторинг следует включать одни и те же наиболее востребованные продукты питания. При отсутствии наблюдаемого товара необходимо его заменить на аналогичный в ценовой категории товар.</t>
  </si>
  <si>
    <t>Томаты</t>
  </si>
  <si>
    <t>низкой ценовой категории</t>
  </si>
  <si>
    <t>Рыба мороженая разделанная</t>
  </si>
  <si>
    <t>Гречка</t>
  </si>
  <si>
    <t>Свекла</t>
  </si>
  <si>
    <t>в наблюдении учитывать только масло сливочное, в случае фиксирования цены за пачку в обязательном порядке пересчитать на 1 кг</t>
  </si>
  <si>
    <t>Магазин "На районе"</t>
  </si>
  <si>
    <t>повышение цены в сравнении с предыдущим периодом</t>
  </si>
  <si>
    <t>Магазин "Новый"</t>
  </si>
  <si>
    <t>Ед. изм.</t>
  </si>
  <si>
    <t>снижение цены в сранении с предыдущим периодом</t>
  </si>
  <si>
    <t>Средняя социальная цена</t>
  </si>
  <si>
    <t>Огурцы свежие</t>
  </si>
  <si>
    <t>Магазин "Шестерочка"</t>
  </si>
  <si>
    <t>НЫШ</t>
  </si>
  <si>
    <t>НОГЛИКИ</t>
  </si>
  <si>
    <t>Магазин "Удача"</t>
  </si>
  <si>
    <t>Магазин "Колосок"</t>
  </si>
  <si>
    <t>Социальные магазины</t>
  </si>
  <si>
    <t xml:space="preserve">ВАЛ </t>
  </si>
  <si>
    <t>Магазин "Вероника"</t>
  </si>
  <si>
    <t>Магазин "Продукты-1"</t>
  </si>
  <si>
    <t>Средняя розничная цена в пгт. Ноглики</t>
  </si>
  <si>
    <t>Средняя розничная цена в с. Ныш</t>
  </si>
  <si>
    <t>Средняя розничная цена в с. Вал</t>
  </si>
  <si>
    <t>Магазин "Городок"</t>
  </si>
  <si>
    <t>Муниципальное образование Ногликский муниципальный округ Сахалинской области</t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</si>
  <si>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15.07.2025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</si>
  <si>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23.07.2025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</si>
  <si>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30.07.2025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</si>
  <si>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05.08.2025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</si>
  <si>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13.08.2025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</si>
  <si>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24.09.2025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</si>
  <si>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17.09.2025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</si>
  <si>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10.09.2025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</si>
  <si>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03.09.2025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</si>
  <si>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20.08.2025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</si>
  <si>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30.09.2025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</si>
  <si>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08.10.2025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</si>
  <si>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05.11.2025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</si>
  <si>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19.11.2025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</si>
  <si>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22.10.2025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</si>
  <si>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10.12.2025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</si>
  <si>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17.12.2025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</si>
  <si>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15.01.2026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</si>
  <si>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21.01.2026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</si>
  <si>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28.01.2026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</si>
  <si>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04.02.2026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</si>
  <si>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11.02.2026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</si>
  <si>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03.03.2026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</si>
  <si>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18.03.2026 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</si>
</sst>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48">
    <xf numFmtId="0" fontId="0" fillId="0" borderId="0" xfId="0"/>
    <xf numFmtId="0" fontId="0" fillId="0" borderId="0" xfId="0" applyFont="1" applyFill="1"/>
    <xf numFmtId="0" fontId="14" fillId="0" borderId="1" xfId="0" applyFont="1" applyFill="1" applyBorder="1"/>
    <xf numFmtId="0" fontId="14" fillId="0" borderId="0" xfId="0" applyFont="1" applyFill="1"/>
    <xf numFmtId="0" fontId="14" fillId="0" borderId="0" xfId="0" applyFont="1" applyFill="1" applyBorder="1"/>
    <xf numFmtId="0" fontId="1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49" fontId="7" fillId="0" borderId="24" xfId="2" applyNumberFormat="1" applyFont="1" applyFill="1" applyBorder="1" applyAlignment="1">
      <alignment horizontal="left" vertical="center" wrapText="1"/>
    </xf>
    <xf numFmtId="49" fontId="7" fillId="0" borderId="25" xfId="2" applyNumberFormat="1" applyFont="1" applyFill="1" applyBorder="1" applyAlignment="1">
      <alignment horizontal="left" vertical="center" wrapText="1"/>
    </xf>
    <xf numFmtId="49" fontId="7" fillId="0" borderId="25" xfId="2" applyNumberFormat="1" applyFont="1" applyFill="1" applyBorder="1" applyAlignment="1">
      <alignment horizontal="left" vertical="top" wrapText="1"/>
    </xf>
    <xf numFmtId="49" fontId="7" fillId="0" borderId="26" xfId="2" applyNumberFormat="1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2" fontId="7" fillId="0" borderId="37" xfId="0" applyNumberFormat="1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 wrapText="1"/>
    </xf>
    <xf numFmtId="2" fontId="7" fillId="0" borderId="41" xfId="0" applyNumberFormat="1" applyFont="1" applyFill="1" applyBorder="1" applyAlignment="1">
      <alignment horizontal="center" vertical="center"/>
    </xf>
    <xf numFmtId="0" fontId="14" fillId="3" borderId="2" xfId="0" applyFont="1" applyFill="1" applyBorder="1"/>
    <xf numFmtId="0" fontId="14" fillId="2" borderId="2" xfId="0" applyFont="1" applyFill="1" applyBorder="1"/>
    <xf numFmtId="0" fontId="6" fillId="0" borderId="0" xfId="0" applyFont="1" applyFill="1" applyAlignment="1">
      <alignment horizontal="center" vertical="center"/>
    </xf>
    <xf numFmtId="0" fontId="9" fillId="0" borderId="27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2" fontId="7" fillId="0" borderId="34" xfId="1" applyNumberFormat="1" applyFont="1" applyFill="1" applyBorder="1" applyAlignment="1">
      <alignment horizontal="center" vertical="center" wrapText="1"/>
    </xf>
    <xf numFmtId="2" fontId="7" fillId="0" borderId="35" xfId="1" applyNumberFormat="1" applyFont="1" applyFill="1" applyBorder="1" applyAlignment="1">
      <alignment horizontal="center" vertical="center" wrapText="1"/>
    </xf>
    <xf numFmtId="2" fontId="7" fillId="0" borderId="36" xfId="1" applyNumberFormat="1" applyFont="1" applyFill="1" applyBorder="1" applyAlignment="1">
      <alignment horizontal="center" vertical="center" wrapText="1"/>
    </xf>
    <xf numFmtId="2" fontId="7" fillId="0" borderId="37" xfId="1" applyNumberFormat="1" applyFont="1" applyFill="1" applyBorder="1" applyAlignment="1">
      <alignment horizontal="center" vertical="center" wrapText="1"/>
    </xf>
    <xf numFmtId="2" fontId="7" fillId="0" borderId="38" xfId="1" applyNumberFormat="1" applyFont="1" applyFill="1" applyBorder="1" applyAlignment="1">
      <alignment horizontal="center" vertical="center" wrapText="1"/>
    </xf>
    <xf numFmtId="2" fontId="7" fillId="0" borderId="38" xfId="0" applyNumberFormat="1" applyFont="1" applyFill="1" applyBorder="1" applyAlignment="1">
      <alignment horizontal="center" vertical="center"/>
    </xf>
    <xf numFmtId="2" fontId="7" fillId="0" borderId="35" xfId="0" applyNumberFormat="1" applyFont="1" applyFill="1" applyBorder="1" applyAlignment="1">
      <alignment horizontal="center" vertical="center"/>
    </xf>
    <xf numFmtId="2" fontId="7" fillId="0" borderId="28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2" fontId="7" fillId="0" borderId="2" xfId="1" applyNumberFormat="1" applyFont="1" applyFill="1" applyBorder="1" applyAlignment="1">
      <alignment horizontal="center" vertical="center" wrapText="1"/>
    </xf>
    <xf numFmtId="2" fontId="7" fillId="0" borderId="19" xfId="1" applyNumberFormat="1" applyFont="1" applyFill="1" applyBorder="1" applyAlignment="1">
      <alignment horizontal="center" vertical="center" wrapText="1"/>
    </xf>
    <xf numFmtId="2" fontId="7" fillId="0" borderId="7" xfId="1" applyNumberFormat="1" applyFont="1" applyFill="1" applyBorder="1" applyAlignment="1">
      <alignment horizontal="center" vertical="center" wrapText="1"/>
    </xf>
    <xf numFmtId="2" fontId="7" fillId="0" borderId="8" xfId="1" applyNumberFormat="1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3" borderId="7" xfId="0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2" fontId="7" fillId="4" borderId="1" xfId="1" applyNumberFormat="1" applyFont="1" applyFill="1" applyBorder="1" applyAlignment="1">
      <alignment horizontal="center" vertical="center" wrapText="1"/>
    </xf>
    <xf numFmtId="2" fontId="7" fillId="4" borderId="28" xfId="1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center" vertical="center"/>
    </xf>
    <xf numFmtId="2" fontId="7" fillId="0" borderId="29" xfId="1" applyNumberFormat="1" applyFont="1" applyFill="1" applyBorder="1" applyAlignment="1">
      <alignment horizontal="center" vertical="center" wrapText="1"/>
    </xf>
    <xf numFmtId="2" fontId="7" fillId="0" borderId="10" xfId="1" applyNumberFormat="1" applyFont="1" applyFill="1" applyBorder="1" applyAlignment="1">
      <alignment horizontal="center" vertical="center" wrapText="1"/>
    </xf>
    <xf numFmtId="2" fontId="7" fillId="0" borderId="30" xfId="1" applyNumberFormat="1" applyFont="1" applyFill="1" applyBorder="1" applyAlignment="1">
      <alignment horizontal="center" vertical="center" wrapText="1"/>
    </xf>
    <xf numFmtId="2" fontId="7" fillId="0" borderId="40" xfId="1" applyNumberFormat="1" applyFont="1" applyFill="1" applyBorder="1" applyAlignment="1">
      <alignment horizontal="center" vertical="center" wrapText="1"/>
    </xf>
    <xf numFmtId="2" fontId="7" fillId="0" borderId="9" xfId="1" applyNumberFormat="1" applyFont="1" applyFill="1" applyBorder="1" applyAlignment="1">
      <alignment horizontal="center" vertical="center" wrapText="1"/>
    </xf>
    <xf numFmtId="2" fontId="7" fillId="0" borderId="41" xfId="1" applyNumberFormat="1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/>
    </xf>
    <xf numFmtId="2" fontId="7" fillId="3" borderId="10" xfId="0" applyNumberFormat="1" applyFont="1" applyFill="1" applyBorder="1" applyAlignment="1">
      <alignment horizontal="center" vertical="center"/>
    </xf>
    <xf numFmtId="2" fontId="7" fillId="0" borderId="10" xfId="0" applyNumberFormat="1" applyFont="1" applyFill="1" applyBorder="1" applyAlignment="1">
      <alignment horizontal="center" vertical="center"/>
    </xf>
    <xf numFmtId="2" fontId="17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0" fontId="1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1" fillId="0" borderId="27" xfId="1" applyFont="1" applyFill="1" applyBorder="1" applyAlignment="1">
      <alignment horizontal="center" vertical="center" wrapText="1"/>
    </xf>
    <xf numFmtId="0" fontId="21" fillId="0" borderId="17" xfId="1" applyFont="1" applyFill="1" applyBorder="1" applyAlignment="1">
      <alignment horizontal="center" vertical="center" wrapText="1"/>
    </xf>
    <xf numFmtId="0" fontId="21" fillId="0" borderId="31" xfId="1" applyFont="1" applyFill="1" applyBorder="1" applyAlignment="1">
      <alignment horizontal="center" vertical="center" wrapText="1"/>
    </xf>
    <xf numFmtId="0" fontId="21" fillId="0" borderId="18" xfId="1" applyFont="1" applyFill="1" applyBorder="1" applyAlignment="1">
      <alignment horizontal="center" vertical="center" wrapText="1"/>
    </xf>
    <xf numFmtId="0" fontId="21" fillId="0" borderId="32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2" fontId="2" fillId="0" borderId="34" xfId="1" applyNumberFormat="1" applyFont="1" applyFill="1" applyBorder="1" applyAlignment="1">
      <alignment horizontal="center" vertical="center" wrapText="1"/>
    </xf>
    <xf numFmtId="2" fontId="2" fillId="0" borderId="35" xfId="1" applyNumberFormat="1" applyFont="1" applyFill="1" applyBorder="1" applyAlignment="1">
      <alignment horizontal="center" vertical="center" wrapText="1"/>
    </xf>
    <xf numFmtId="2" fontId="2" fillId="0" borderId="36" xfId="1" applyNumberFormat="1" applyFont="1" applyFill="1" applyBorder="1" applyAlignment="1">
      <alignment horizontal="center" vertical="center" wrapText="1"/>
    </xf>
    <xf numFmtId="2" fontId="2" fillId="0" borderId="37" xfId="1" applyNumberFormat="1" applyFont="1" applyFill="1" applyBorder="1" applyAlignment="1">
      <alignment horizontal="center" vertical="center" wrapText="1"/>
    </xf>
    <xf numFmtId="2" fontId="2" fillId="0" borderId="38" xfId="1" applyNumberFormat="1" applyFont="1" applyFill="1" applyBorder="1" applyAlignment="1">
      <alignment horizontal="center" vertical="center" wrapText="1"/>
    </xf>
    <xf numFmtId="2" fontId="2" fillId="0" borderId="38" xfId="0" applyNumberFormat="1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2" fontId="2" fillId="0" borderId="37" xfId="0" applyNumberFormat="1" applyFont="1" applyFill="1" applyBorder="1" applyAlignment="1">
      <alignment horizontal="center" vertical="center"/>
    </xf>
    <xf numFmtId="2" fontId="2" fillId="3" borderId="28" xfId="1" applyNumberFormat="1" applyFont="1" applyFill="1" applyBorder="1" applyAlignment="1">
      <alignment horizontal="center" vertical="center" wrapText="1"/>
    </xf>
    <xf numFmtId="2" fontId="2" fillId="3" borderId="1" xfId="1" applyNumberFormat="1" applyFont="1" applyFill="1" applyBorder="1" applyAlignment="1">
      <alignment horizontal="center" vertical="center" wrapText="1"/>
    </xf>
    <xf numFmtId="2" fontId="2" fillId="4" borderId="1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2" fillId="0" borderId="19" xfId="1" applyNumberFormat="1" applyFont="1" applyFill="1" applyBorder="1" applyAlignment="1">
      <alignment horizontal="center" vertical="center" wrapText="1"/>
    </xf>
    <xf numFmtId="2" fontId="2" fillId="0" borderId="7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2" fontId="2" fillId="0" borderId="8" xfId="1" applyNumberFormat="1" applyFont="1" applyFill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2" fontId="2" fillId="0" borderId="28" xfId="1" applyNumberFormat="1" applyFont="1" applyFill="1" applyBorder="1" applyAlignment="1">
      <alignment horizontal="center" vertical="center" wrapText="1"/>
    </xf>
    <xf numFmtId="2" fontId="2" fillId="3" borderId="7" xfId="1" applyNumberFormat="1" applyFont="1" applyFill="1" applyBorder="1" applyAlignment="1">
      <alignment horizontal="center" vertical="center" wrapText="1"/>
    </xf>
    <xf numFmtId="2" fontId="2" fillId="4" borderId="2" xfId="1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4" borderId="7" xfId="1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2" fontId="2" fillId="4" borderId="28" xfId="1" applyNumberFormat="1" applyFont="1" applyFill="1" applyBorder="1" applyAlignment="1">
      <alignment horizontal="center" vertical="center" wrapText="1"/>
    </xf>
    <xf numFmtId="2" fontId="2" fillId="0" borderId="29" xfId="1" applyNumberFormat="1" applyFont="1" applyFill="1" applyBorder="1" applyAlignment="1">
      <alignment horizontal="center" vertical="center" wrapText="1"/>
    </xf>
    <xf numFmtId="2" fontId="2" fillId="0" borderId="10" xfId="1" applyNumberFormat="1" applyFont="1" applyFill="1" applyBorder="1" applyAlignment="1">
      <alignment horizontal="center" vertical="center" wrapText="1"/>
    </xf>
    <xf numFmtId="2" fontId="2" fillId="4" borderId="10" xfId="1" applyNumberFormat="1" applyFont="1" applyFill="1" applyBorder="1" applyAlignment="1">
      <alignment horizontal="center" vertical="center" wrapText="1"/>
    </xf>
    <xf numFmtId="2" fontId="2" fillId="4" borderId="30" xfId="1" applyNumberFormat="1" applyFont="1" applyFill="1" applyBorder="1" applyAlignment="1">
      <alignment horizontal="center" vertical="center" wrapText="1"/>
    </xf>
    <xf numFmtId="2" fontId="2" fillId="0" borderId="40" xfId="1" applyNumberFormat="1" applyFont="1" applyFill="1" applyBorder="1" applyAlignment="1">
      <alignment horizontal="center" vertical="center" wrapText="1"/>
    </xf>
    <xf numFmtId="2" fontId="2" fillId="3" borderId="9" xfId="1" applyNumberFormat="1" applyFont="1" applyFill="1" applyBorder="1" applyAlignment="1">
      <alignment horizontal="center" vertical="center" wrapText="1"/>
    </xf>
    <xf numFmtId="2" fontId="2" fillId="0" borderId="41" xfId="1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41" xfId="0" applyNumberFormat="1" applyFont="1" applyFill="1" applyBorder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/>
    </xf>
    <xf numFmtId="0" fontId="19" fillId="0" borderId="0" xfId="0" applyFont="1" applyFill="1"/>
    <xf numFmtId="0" fontId="23" fillId="0" borderId="0" xfId="0" applyFont="1" applyFill="1"/>
    <xf numFmtId="0" fontId="23" fillId="0" borderId="0" xfId="0" applyFont="1" applyFill="1" applyAlignment="1">
      <alignment horizontal="center" vertical="center"/>
    </xf>
    <xf numFmtId="2" fontId="2" fillId="0" borderId="9" xfId="1" applyNumberFormat="1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center" vertical="center"/>
    </xf>
    <xf numFmtId="2" fontId="2" fillId="3" borderId="30" xfId="1" applyNumberFormat="1" applyFont="1" applyFill="1" applyBorder="1" applyAlignment="1">
      <alignment horizontal="center" vertical="center" wrapText="1"/>
    </xf>
    <xf numFmtId="2" fontId="2" fillId="3" borderId="2" xfId="1" applyNumberFormat="1" applyFont="1" applyFill="1" applyBorder="1" applyAlignment="1">
      <alignment horizontal="center" vertical="center" wrapText="1"/>
    </xf>
    <xf numFmtId="2" fontId="2" fillId="0" borderId="30" xfId="1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2" fontId="2" fillId="3" borderId="3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2" fillId="3" borderId="10" xfId="1" applyNumberFormat="1" applyFont="1" applyFill="1" applyBorder="1" applyAlignment="1">
      <alignment horizontal="center" vertical="center" wrapText="1"/>
    </xf>
    <xf numFmtId="2" fontId="2" fillId="2" borderId="7" xfId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/>
    <xf numFmtId="2" fontId="2" fillId="2" borderId="2" xfId="1" applyNumberFormat="1" applyFont="1" applyFill="1" applyBorder="1" applyAlignment="1">
      <alignment horizontal="center" vertical="center" wrapText="1"/>
    </xf>
    <xf numFmtId="2" fontId="2" fillId="2" borderId="35" xfId="1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/>
    </xf>
    <xf numFmtId="2" fontId="2" fillId="2" borderId="30" xfId="1" applyNumberFormat="1" applyFont="1" applyFill="1" applyBorder="1" applyAlignment="1">
      <alignment horizontal="center" vertical="center" wrapText="1"/>
    </xf>
    <xf numFmtId="2" fontId="2" fillId="3" borderId="35" xfId="1" applyNumberFormat="1" applyFont="1" applyFill="1" applyBorder="1" applyAlignment="1">
      <alignment horizontal="center" vertical="center" wrapText="1"/>
    </xf>
    <xf numFmtId="2" fontId="2" fillId="2" borderId="10" xfId="1" applyNumberFormat="1" applyFont="1" applyFill="1" applyBorder="1" applyAlignment="1">
      <alignment horizontal="center" vertical="center" wrapText="1"/>
    </xf>
    <xf numFmtId="2" fontId="2" fillId="2" borderId="28" xfId="1" applyNumberFormat="1" applyFont="1" applyFill="1" applyBorder="1" applyAlignment="1">
      <alignment horizontal="center" vertical="center" wrapText="1"/>
    </xf>
    <xf numFmtId="2" fontId="2" fillId="0" borderId="42" xfId="1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/>
    </xf>
    <xf numFmtId="0" fontId="27" fillId="0" borderId="17" xfId="1" applyFont="1" applyFill="1" applyBorder="1" applyAlignment="1">
      <alignment horizontal="center" vertical="center" wrapText="1"/>
    </xf>
    <xf numFmtId="2" fontId="12" fillId="0" borderId="35" xfId="1" applyNumberFormat="1" applyFont="1" applyFill="1" applyBorder="1" applyAlignment="1">
      <alignment horizontal="center" vertical="center" wrapText="1"/>
    </xf>
    <xf numFmtId="2" fontId="12" fillId="0" borderId="1" xfId="1" applyNumberFormat="1" applyFont="1" applyFill="1" applyBorder="1" applyAlignment="1">
      <alignment horizontal="center" vertical="center" wrapText="1"/>
    </xf>
    <xf numFmtId="0" fontId="28" fillId="0" borderId="0" xfId="0" applyFont="1" applyFill="1"/>
    <xf numFmtId="0" fontId="26" fillId="0" borderId="0" xfId="0" applyFont="1" applyFill="1"/>
    <xf numFmtId="2" fontId="12" fillId="4" borderId="1" xfId="1" applyNumberFormat="1" applyFont="1" applyFill="1" applyBorder="1" applyAlignment="1">
      <alignment horizontal="center" vertical="center" wrapText="1"/>
    </xf>
    <xf numFmtId="2" fontId="12" fillId="3" borderId="10" xfId="1" applyNumberFormat="1" applyFont="1" applyFill="1" applyBorder="1" applyAlignment="1">
      <alignment horizontal="center" vertical="center" wrapText="1"/>
    </xf>
    <xf numFmtId="2" fontId="12" fillId="3" borderId="1" xfId="1" applyNumberFormat="1" applyFont="1" applyFill="1" applyBorder="1" applyAlignment="1">
      <alignment horizontal="center" vertical="center" wrapText="1"/>
    </xf>
    <xf numFmtId="0" fontId="29" fillId="0" borderId="32" xfId="1" applyFont="1" applyFill="1" applyBorder="1" applyAlignment="1">
      <alignment horizontal="center" vertical="center" wrapText="1"/>
    </xf>
    <xf numFmtId="2" fontId="12" fillId="0" borderId="38" xfId="1" applyNumberFormat="1" applyFont="1" applyFill="1" applyBorder="1" applyAlignment="1">
      <alignment horizontal="center" vertical="center" wrapText="1"/>
    </xf>
    <xf numFmtId="2" fontId="12" fillId="0" borderId="7" xfId="1" applyNumberFormat="1" applyFont="1" applyFill="1" applyBorder="1" applyAlignment="1">
      <alignment horizontal="center" vertical="center" wrapText="1"/>
    </xf>
    <xf numFmtId="2" fontId="12" fillId="3" borderId="7" xfId="1" applyNumberFormat="1" applyFont="1" applyFill="1" applyBorder="1" applyAlignment="1">
      <alignment horizontal="center" vertical="center" wrapText="1"/>
    </xf>
    <xf numFmtId="2" fontId="12" fillId="4" borderId="7" xfId="1" applyNumberFormat="1" applyFont="1" applyFill="1" applyBorder="1" applyAlignment="1">
      <alignment horizontal="center" vertical="center" wrapText="1"/>
    </xf>
    <xf numFmtId="2" fontId="12" fillId="3" borderId="9" xfId="1" applyNumberFormat="1" applyFont="1" applyFill="1" applyBorder="1" applyAlignment="1">
      <alignment horizontal="center" vertical="center" wrapText="1"/>
    </xf>
    <xf numFmtId="2" fontId="2" fillId="3" borderId="38" xfId="0" applyNumberFormat="1" applyFont="1" applyFill="1" applyBorder="1" applyAlignment="1">
      <alignment horizontal="center" vertical="center"/>
    </xf>
    <xf numFmtId="2" fontId="2" fillId="4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2" fontId="30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49" fontId="2" fillId="0" borderId="24" xfId="2" applyNumberFormat="1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49" fontId="2" fillId="0" borderId="25" xfId="2" applyNumberFormat="1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2" fillId="0" borderId="25" xfId="2" applyNumberFormat="1" applyFont="1" applyFill="1" applyBorder="1" applyAlignment="1">
      <alignment horizontal="left" vertical="top" wrapText="1"/>
    </xf>
    <xf numFmtId="0" fontId="31" fillId="0" borderId="4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49" fontId="2" fillId="0" borderId="26" xfId="2" applyNumberFormat="1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center" vertical="center" wrapText="1"/>
    </xf>
    <xf numFmtId="0" fontId="32" fillId="0" borderId="39" xfId="0" applyFont="1" applyFill="1" applyBorder="1" applyAlignment="1">
      <alignment horizontal="center" vertical="center" wrapText="1"/>
    </xf>
    <xf numFmtId="2" fontId="2" fillId="0" borderId="19" xfId="0" applyNumberFormat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0" fontId="14" fillId="0" borderId="2" xfId="0" applyFont="1" applyFill="1" applyBorder="1"/>
    <xf numFmtId="0" fontId="26" fillId="0" borderId="2" xfId="0" applyFont="1" applyFill="1" applyBorder="1"/>
    <xf numFmtId="2" fontId="2" fillId="2" borderId="9" xfId="1" applyNumberFormat="1" applyFont="1" applyFill="1" applyBorder="1" applyAlignment="1">
      <alignment horizontal="center" vertical="center" wrapText="1"/>
    </xf>
    <xf numFmtId="2" fontId="2" fillId="3" borderId="42" xfId="1" applyNumberFormat="1" applyFont="1" applyFill="1" applyBorder="1" applyAlignment="1">
      <alignment horizontal="center" vertical="center" wrapText="1"/>
    </xf>
    <xf numFmtId="2" fontId="2" fillId="3" borderId="29" xfId="1" applyNumberFormat="1" applyFont="1" applyFill="1" applyBorder="1" applyAlignment="1">
      <alignment horizontal="center" vertical="center" wrapText="1"/>
    </xf>
    <xf numFmtId="2" fontId="2" fillId="0" borderId="43" xfId="1" applyNumberFormat="1" applyFont="1" applyFill="1" applyBorder="1" applyAlignment="1">
      <alignment horizontal="center" vertical="center" wrapText="1"/>
    </xf>
    <xf numFmtId="2" fontId="2" fillId="3" borderId="43" xfId="1" applyNumberFormat="1" applyFont="1" applyFill="1" applyBorder="1" applyAlignment="1">
      <alignment horizontal="center" vertical="center" wrapText="1"/>
    </xf>
    <xf numFmtId="2" fontId="2" fillId="2" borderId="43" xfId="1" applyNumberFormat="1" applyFont="1" applyFill="1" applyBorder="1" applyAlignment="1">
      <alignment horizontal="center" vertical="center" wrapText="1"/>
    </xf>
    <xf numFmtId="2" fontId="2" fillId="0" borderId="44" xfId="1" applyNumberFormat="1" applyFont="1" applyFill="1" applyBorder="1" applyAlignment="1">
      <alignment horizontal="center" vertical="center" wrapText="1"/>
    </xf>
    <xf numFmtId="2" fontId="2" fillId="3" borderId="45" xfId="1" applyNumberFormat="1" applyFont="1" applyFill="1" applyBorder="1" applyAlignment="1">
      <alignment horizontal="center" vertical="center" wrapText="1"/>
    </xf>
    <xf numFmtId="2" fontId="2" fillId="0" borderId="15" xfId="1" applyNumberFormat="1" applyFont="1" applyFill="1" applyBorder="1" applyAlignment="1">
      <alignment horizontal="center" vertical="center" wrapText="1"/>
    </xf>
    <xf numFmtId="2" fontId="2" fillId="0" borderId="46" xfId="1" applyNumberFormat="1" applyFont="1" applyFill="1" applyBorder="1" applyAlignment="1">
      <alignment horizontal="center" vertical="center" wrapText="1"/>
    </xf>
    <xf numFmtId="2" fontId="2" fillId="0" borderId="45" xfId="1" applyNumberFormat="1" applyFont="1" applyFill="1" applyBorder="1" applyAlignment="1">
      <alignment horizontal="center" vertical="center" wrapText="1"/>
    </xf>
    <xf numFmtId="2" fontId="2" fillId="0" borderId="43" xfId="0" applyNumberFormat="1" applyFont="1" applyFill="1" applyBorder="1" applyAlignment="1">
      <alignment horizontal="center" vertical="center"/>
    </xf>
    <xf numFmtId="2" fontId="2" fillId="3" borderId="43" xfId="0" applyNumberFormat="1" applyFont="1" applyFill="1" applyBorder="1" applyAlignment="1">
      <alignment horizontal="center" vertical="center"/>
    </xf>
    <xf numFmtId="2" fontId="2" fillId="0" borderId="44" xfId="0" applyNumberFormat="1" applyFont="1" applyFill="1" applyBorder="1" applyAlignment="1">
      <alignment horizontal="center" vertical="center"/>
    </xf>
    <xf numFmtId="2" fontId="2" fillId="0" borderId="45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vertical="center" wrapText="1"/>
    </xf>
    <xf numFmtId="0" fontId="2" fillId="0" borderId="23" xfId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CC00"/>
      <color rgb="FFFF9966"/>
      <color rgb="FFFF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70" bestFit="1" customWidth="1"/>
    <col min="6" max="6" width="14.85546875" style="70" customWidth="1"/>
    <col min="7" max="7" width="14.28515625" style="70" bestFit="1" customWidth="1"/>
    <col min="8" max="9" width="15" style="70" customWidth="1"/>
    <col min="10" max="10" width="17.28515625" style="70" customWidth="1"/>
    <col min="11" max="13" width="16.85546875" style="70" customWidth="1"/>
    <col min="14" max="14" width="12.28515625" style="27" customWidth="1"/>
    <col min="15" max="15" width="13.5703125" style="27" customWidth="1"/>
    <col min="16" max="16" width="16.85546875" style="27" customWidth="1"/>
    <col min="17" max="18" width="14.140625" style="6" customWidth="1"/>
    <col min="19" max="19" width="16.5703125" style="6" customWidth="1"/>
    <col min="20" max="16384" width="9.140625" style="1"/>
  </cols>
  <sheetData>
    <row r="1" spans="1:19" ht="18.75" customHeight="1" x14ac:dyDescent="0.25">
      <c r="A1" s="209" t="s">
        <v>86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9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</row>
    <row r="3" spans="1:19" ht="18.75" customHeight="1" thickBot="1" x14ac:dyDescent="0.3">
      <c r="A3" s="210"/>
      <c r="B3" s="211"/>
      <c r="C3" s="211"/>
      <c r="D3" s="210"/>
      <c r="E3" s="211"/>
      <c r="F3" s="211"/>
      <c r="G3" s="211"/>
      <c r="H3" s="211"/>
      <c r="I3" s="211"/>
      <c r="J3" s="211"/>
      <c r="K3" s="211"/>
      <c r="L3" s="211"/>
      <c r="M3" s="211"/>
    </row>
    <row r="4" spans="1:19" ht="28.9" customHeight="1" thickBot="1" x14ac:dyDescent="0.3">
      <c r="A4" s="212" t="s">
        <v>0</v>
      </c>
      <c r="B4" s="215" t="s">
        <v>1</v>
      </c>
      <c r="C4" s="215" t="s">
        <v>68</v>
      </c>
      <c r="D4" s="217" t="s">
        <v>18</v>
      </c>
      <c r="E4" s="219" t="s">
        <v>74</v>
      </c>
      <c r="F4" s="220"/>
      <c r="G4" s="220"/>
      <c r="H4" s="220"/>
      <c r="I4" s="220"/>
      <c r="J4" s="220"/>
      <c r="K4" s="220"/>
      <c r="L4" s="220"/>
      <c r="M4" s="221"/>
      <c r="N4" s="225" t="s">
        <v>73</v>
      </c>
      <c r="O4" s="226"/>
      <c r="P4" s="227"/>
      <c r="Q4" s="203" t="s">
        <v>78</v>
      </c>
      <c r="R4" s="204"/>
      <c r="S4" s="205"/>
    </row>
    <row r="5" spans="1:19" ht="40.5" customHeight="1" thickBot="1" x14ac:dyDescent="0.3">
      <c r="A5" s="213"/>
      <c r="B5" s="216"/>
      <c r="C5" s="216"/>
      <c r="D5" s="218"/>
      <c r="E5" s="222" t="s">
        <v>77</v>
      </c>
      <c r="F5" s="223"/>
      <c r="G5" s="223"/>
      <c r="H5" s="223"/>
      <c r="I5" s="224"/>
      <c r="J5" s="206" t="s">
        <v>14</v>
      </c>
      <c r="K5" s="207"/>
      <c r="L5" s="207"/>
      <c r="M5" s="207"/>
      <c r="N5" s="207"/>
      <c r="O5" s="207"/>
      <c r="P5" s="207"/>
      <c r="Q5" s="207"/>
      <c r="R5" s="207"/>
      <c r="S5" s="208"/>
    </row>
    <row r="6" spans="1:19" ht="58.5" customHeight="1" thickBot="1" x14ac:dyDescent="0.3">
      <c r="A6" s="214"/>
      <c r="B6" s="216"/>
      <c r="C6" s="216"/>
      <c r="D6" s="218"/>
      <c r="E6" s="28" t="s">
        <v>65</v>
      </c>
      <c r="F6" s="29" t="s">
        <v>67</v>
      </c>
      <c r="G6" s="29" t="s">
        <v>72</v>
      </c>
      <c r="H6" s="30" t="s">
        <v>84</v>
      </c>
      <c r="I6" s="31" t="s">
        <v>70</v>
      </c>
      <c r="J6" s="32" t="s">
        <v>16</v>
      </c>
      <c r="K6" s="33" t="s">
        <v>17</v>
      </c>
      <c r="L6" s="29" t="s">
        <v>15</v>
      </c>
      <c r="M6" s="34" t="s">
        <v>81</v>
      </c>
      <c r="N6" s="35" t="s">
        <v>75</v>
      </c>
      <c r="O6" s="36" t="s">
        <v>76</v>
      </c>
      <c r="P6" s="34" t="s">
        <v>82</v>
      </c>
      <c r="Q6" s="35" t="s">
        <v>79</v>
      </c>
      <c r="R6" s="36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37">
        <v>0</v>
      </c>
      <c r="F7" s="38">
        <v>0</v>
      </c>
      <c r="G7" s="38">
        <v>0</v>
      </c>
      <c r="H7" s="39">
        <v>0</v>
      </c>
      <c r="I7" s="40">
        <f>(E7+F7+G7+H7)/4</f>
        <v>0</v>
      </c>
      <c r="J7" s="41">
        <v>550</v>
      </c>
      <c r="K7" s="38">
        <v>648</v>
      </c>
      <c r="L7" s="38">
        <v>0</v>
      </c>
      <c r="M7" s="40">
        <f>(J7+K7+L7)/2</f>
        <v>599</v>
      </c>
      <c r="N7" s="42">
        <v>0</v>
      </c>
      <c r="O7" s="43">
        <v>0</v>
      </c>
      <c r="P7" s="22">
        <v>0</v>
      </c>
      <c r="Q7" s="42">
        <v>0</v>
      </c>
      <c r="R7" s="43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44">
        <v>812</v>
      </c>
      <c r="F8" s="45">
        <v>785</v>
      </c>
      <c r="G8" s="45">
        <v>800</v>
      </c>
      <c r="H8" s="46">
        <v>846.5</v>
      </c>
      <c r="I8" s="47">
        <f t="shared" ref="I8:I46" si="0">(E8+F8+G8+H8)/4</f>
        <v>810.875</v>
      </c>
      <c r="J8" s="48">
        <v>672</v>
      </c>
      <c r="K8" s="45">
        <v>1477</v>
      </c>
      <c r="L8" s="45">
        <v>861</v>
      </c>
      <c r="M8" s="49">
        <f>(J8+K8+L8)/3</f>
        <v>1003.3333333333334</v>
      </c>
      <c r="N8" s="50">
        <v>0</v>
      </c>
      <c r="O8" s="51">
        <v>0</v>
      </c>
      <c r="P8" s="19">
        <f>SUM(N8+O8)/1</f>
        <v>0</v>
      </c>
      <c r="Q8" s="50">
        <v>960</v>
      </c>
      <c r="R8" s="51">
        <v>935</v>
      </c>
      <c r="S8" s="19">
        <f>SUM(Q8+R8)/2</f>
        <v>947.5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44">
        <v>185</v>
      </c>
      <c r="F9" s="45">
        <v>292</v>
      </c>
      <c r="G9" s="45">
        <v>312</v>
      </c>
      <c r="H9" s="46">
        <v>159</v>
      </c>
      <c r="I9" s="47">
        <f t="shared" si="0"/>
        <v>237</v>
      </c>
      <c r="J9" s="48">
        <v>350</v>
      </c>
      <c r="K9" s="45">
        <v>466</v>
      </c>
      <c r="L9" s="45">
        <v>470</v>
      </c>
      <c r="M9" s="49">
        <f t="shared" ref="M9:M13" si="1">(J9+K9+L9)/3</f>
        <v>428.66666666666669</v>
      </c>
      <c r="N9" s="50">
        <v>0</v>
      </c>
      <c r="O9" s="51">
        <v>450</v>
      </c>
      <c r="P9" s="19">
        <f>SUM(N9+O9)/1</f>
        <v>450</v>
      </c>
      <c r="Q9" s="50">
        <v>290</v>
      </c>
      <c r="R9" s="51">
        <v>455</v>
      </c>
      <c r="S9" s="19">
        <f t="shared" ref="S9:S11" si="2"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44">
        <v>485</v>
      </c>
      <c r="F10" s="45">
        <v>457</v>
      </c>
      <c r="G10" s="45">
        <v>456</v>
      </c>
      <c r="H10" s="46">
        <v>387</v>
      </c>
      <c r="I10" s="47">
        <f t="shared" si="0"/>
        <v>446.25</v>
      </c>
      <c r="J10" s="48">
        <v>476</v>
      </c>
      <c r="K10" s="45">
        <v>451</v>
      </c>
      <c r="L10" s="45">
        <v>450</v>
      </c>
      <c r="M10" s="49">
        <f t="shared" si="1"/>
        <v>459</v>
      </c>
      <c r="N10" s="52">
        <v>555</v>
      </c>
      <c r="O10" s="51">
        <v>675</v>
      </c>
      <c r="P10" s="19">
        <f t="shared" ref="P10:P11" si="3">SUM(N10+O10)/2</f>
        <v>615</v>
      </c>
      <c r="Q10" s="50">
        <v>560</v>
      </c>
      <c r="R10" s="51">
        <v>500</v>
      </c>
      <c r="S10" s="19">
        <f t="shared" si="2"/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44">
        <v>283</v>
      </c>
      <c r="F11" s="45">
        <v>270</v>
      </c>
      <c r="G11" s="45">
        <v>316</v>
      </c>
      <c r="H11" s="46">
        <v>300</v>
      </c>
      <c r="I11" s="47">
        <f t="shared" si="0"/>
        <v>292.25</v>
      </c>
      <c r="J11" s="48">
        <v>344</v>
      </c>
      <c r="K11" s="45">
        <v>364</v>
      </c>
      <c r="L11" s="45">
        <v>290</v>
      </c>
      <c r="M11" s="49">
        <f t="shared" si="1"/>
        <v>332.66666666666669</v>
      </c>
      <c r="N11" s="52">
        <v>395</v>
      </c>
      <c r="O11" s="51">
        <v>405</v>
      </c>
      <c r="P11" s="19">
        <f t="shared" si="3"/>
        <v>400</v>
      </c>
      <c r="Q11" s="50">
        <v>315</v>
      </c>
      <c r="R11" s="51">
        <v>370</v>
      </c>
      <c r="S11" s="19">
        <f t="shared" si="2"/>
        <v>342.5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44">
        <v>846.5</v>
      </c>
      <c r="F12" s="45">
        <v>840</v>
      </c>
      <c r="G12" s="45">
        <v>0</v>
      </c>
      <c r="H12" s="46">
        <v>846.5</v>
      </c>
      <c r="I12" s="47">
        <f>(E12+F12+G12+H12)/3</f>
        <v>844.33333333333337</v>
      </c>
      <c r="J12" s="48">
        <v>753</v>
      </c>
      <c r="K12" s="45">
        <v>1067</v>
      </c>
      <c r="L12" s="45">
        <v>860</v>
      </c>
      <c r="M12" s="49">
        <f t="shared" si="1"/>
        <v>893.33333333333337</v>
      </c>
      <c r="N12" s="50">
        <v>0</v>
      </c>
      <c r="O12" s="51">
        <v>0</v>
      </c>
      <c r="P12" s="19">
        <v>0</v>
      </c>
      <c r="Q12" s="50">
        <v>0</v>
      </c>
      <c r="R12" s="51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44">
        <v>69</v>
      </c>
      <c r="F13" s="45">
        <v>126.5</v>
      </c>
      <c r="G13" s="45">
        <v>80</v>
      </c>
      <c r="H13" s="46">
        <v>102</v>
      </c>
      <c r="I13" s="47">
        <f>(E13+F13+G13+H13)/4</f>
        <v>94.375</v>
      </c>
      <c r="J13" s="48">
        <v>100</v>
      </c>
      <c r="K13" s="53">
        <v>92</v>
      </c>
      <c r="L13" s="45">
        <v>75</v>
      </c>
      <c r="M13" s="49">
        <f t="shared" si="1"/>
        <v>89</v>
      </c>
      <c r="N13" s="50">
        <v>0</v>
      </c>
      <c r="O13" s="51">
        <v>0</v>
      </c>
      <c r="P13" s="19">
        <f>SUM(N13+O13)/1</f>
        <v>0</v>
      </c>
      <c r="Q13" s="50">
        <v>0</v>
      </c>
      <c r="R13" s="51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44">
        <v>191</v>
      </c>
      <c r="F14" s="45">
        <v>0</v>
      </c>
      <c r="G14" s="45">
        <v>119</v>
      </c>
      <c r="H14" s="46">
        <v>191</v>
      </c>
      <c r="I14" s="47">
        <f>(E14+F14+G14+H14)/3</f>
        <v>167</v>
      </c>
      <c r="J14" s="48">
        <v>114</v>
      </c>
      <c r="K14" s="45">
        <v>291</v>
      </c>
      <c r="L14" s="45">
        <v>0</v>
      </c>
      <c r="M14" s="49">
        <f>(J14+K14+L14)/2</f>
        <v>202.5</v>
      </c>
      <c r="N14" s="50">
        <v>0</v>
      </c>
      <c r="O14" s="51">
        <v>0</v>
      </c>
      <c r="P14" s="19">
        <f t="shared" ref="P14:P31" si="5">SUM(N14+O14)/2</f>
        <v>0</v>
      </c>
      <c r="Q14" s="50">
        <v>0</v>
      </c>
      <c r="R14" s="51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44">
        <v>531.76</v>
      </c>
      <c r="F15" s="45">
        <v>505</v>
      </c>
      <c r="G15" s="45">
        <v>559</v>
      </c>
      <c r="H15" s="46">
        <v>532</v>
      </c>
      <c r="I15" s="47">
        <f>(E15+F15+G15+H15)/4</f>
        <v>531.94000000000005</v>
      </c>
      <c r="J15" s="48">
        <v>504</v>
      </c>
      <c r="K15" s="45">
        <v>633</v>
      </c>
      <c r="L15" s="45">
        <v>480</v>
      </c>
      <c r="M15" s="49">
        <f t="shared" ref="M15:M46" si="6">(J15+K15+L15)/3</f>
        <v>539</v>
      </c>
      <c r="N15" s="50">
        <v>0</v>
      </c>
      <c r="O15" s="51">
        <v>620</v>
      </c>
      <c r="P15" s="19">
        <f>SUM(N15+O15)/1</f>
        <v>620</v>
      </c>
      <c r="Q15" s="50">
        <v>690</v>
      </c>
      <c r="R15" s="51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44">
        <v>776.65</v>
      </c>
      <c r="F16" s="45">
        <v>1316</v>
      </c>
      <c r="G16" s="45">
        <v>1725</v>
      </c>
      <c r="H16" s="46">
        <v>985.6</v>
      </c>
      <c r="I16" s="47">
        <f t="shared" ref="I16:I30" si="7">(E16+F16+G16+H16)/4</f>
        <v>1200.8125</v>
      </c>
      <c r="J16" s="48">
        <v>1283</v>
      </c>
      <c r="K16" s="54">
        <v>1526</v>
      </c>
      <c r="L16" s="45">
        <v>1030</v>
      </c>
      <c r="M16" s="49">
        <f t="shared" si="6"/>
        <v>1279.6666666666667</v>
      </c>
      <c r="N16" s="50">
        <v>1300</v>
      </c>
      <c r="O16" s="51">
        <v>750</v>
      </c>
      <c r="P16" s="19">
        <f t="shared" ref="P16:P19" si="8">SUM(N16+O16)/2</f>
        <v>1025</v>
      </c>
      <c r="Q16" s="50">
        <v>1690</v>
      </c>
      <c r="R16" s="51">
        <v>1600</v>
      </c>
      <c r="S16" s="19">
        <f t="shared" ref="S16:S17" si="9">SUM(Q16+R16)/2</f>
        <v>1645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44">
        <v>170.66</v>
      </c>
      <c r="F17" s="45">
        <v>180.55</v>
      </c>
      <c r="G17" s="45">
        <v>180</v>
      </c>
      <c r="H17" s="46">
        <v>195.55</v>
      </c>
      <c r="I17" s="47">
        <f t="shared" si="7"/>
        <v>181.69</v>
      </c>
      <c r="J17" s="48">
        <v>234.6</v>
      </c>
      <c r="K17" s="45">
        <v>193</v>
      </c>
      <c r="L17" s="45">
        <v>222</v>
      </c>
      <c r="M17" s="49">
        <f t="shared" si="6"/>
        <v>216.53333333333333</v>
      </c>
      <c r="N17" s="50">
        <v>200</v>
      </c>
      <c r="O17" s="51">
        <v>255</v>
      </c>
      <c r="P17" s="19">
        <f t="shared" si="8"/>
        <v>227.5</v>
      </c>
      <c r="Q17" s="50">
        <v>210</v>
      </c>
      <c r="R17" s="51">
        <v>205</v>
      </c>
      <c r="S17" s="19">
        <f t="shared" si="9"/>
        <v>207.5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44">
        <v>320</v>
      </c>
      <c r="F18" s="45">
        <v>398</v>
      </c>
      <c r="G18" s="45">
        <v>278</v>
      </c>
      <c r="H18" s="46">
        <v>338.88</v>
      </c>
      <c r="I18" s="47">
        <f t="shared" si="7"/>
        <v>333.72</v>
      </c>
      <c r="J18" s="48">
        <v>308</v>
      </c>
      <c r="K18" s="45">
        <v>485</v>
      </c>
      <c r="L18" s="45">
        <v>495</v>
      </c>
      <c r="M18" s="49">
        <f t="shared" si="6"/>
        <v>429.33333333333331</v>
      </c>
      <c r="N18" s="50">
        <v>333.33</v>
      </c>
      <c r="O18" s="51">
        <v>540</v>
      </c>
      <c r="P18" s="19">
        <f t="shared" si="8"/>
        <v>436.66499999999996</v>
      </c>
      <c r="Q18" s="50">
        <v>0</v>
      </c>
      <c r="R18" s="51">
        <v>0</v>
      </c>
      <c r="S18" s="19">
        <f t="shared" ref="S18:S30" si="10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44">
        <v>560</v>
      </c>
      <c r="F19" s="45">
        <v>465.22</v>
      </c>
      <c r="G19" s="45">
        <v>414</v>
      </c>
      <c r="H19" s="46">
        <v>560</v>
      </c>
      <c r="I19" s="47">
        <f t="shared" si="7"/>
        <v>499.80500000000001</v>
      </c>
      <c r="J19" s="48">
        <v>650</v>
      </c>
      <c r="K19" s="53">
        <v>504</v>
      </c>
      <c r="L19" s="45">
        <v>850</v>
      </c>
      <c r="M19" s="49">
        <f t="shared" si="6"/>
        <v>668</v>
      </c>
      <c r="N19" s="50">
        <v>972.97</v>
      </c>
      <c r="O19" s="51">
        <v>560</v>
      </c>
      <c r="P19" s="19">
        <f t="shared" si="8"/>
        <v>766.48500000000001</v>
      </c>
      <c r="Q19" s="50">
        <v>620</v>
      </c>
      <c r="R19" s="51">
        <v>940</v>
      </c>
      <c r="S19" s="19">
        <f t="shared" si="10"/>
        <v>780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44">
        <v>0</v>
      </c>
      <c r="F20" s="45">
        <v>770</v>
      </c>
      <c r="G20" s="45">
        <v>661</v>
      </c>
      <c r="H20" s="46">
        <v>700</v>
      </c>
      <c r="I20" s="47">
        <f>(E20+F20+G20+H20)/3</f>
        <v>710.33333333333337</v>
      </c>
      <c r="J20" s="48">
        <v>755</v>
      </c>
      <c r="K20" s="53">
        <v>810</v>
      </c>
      <c r="L20" s="45">
        <v>640</v>
      </c>
      <c r="M20" s="49">
        <f t="shared" si="6"/>
        <v>735</v>
      </c>
      <c r="N20" s="50">
        <v>0</v>
      </c>
      <c r="O20" s="51">
        <v>690</v>
      </c>
      <c r="P20" s="19">
        <f>SUM(N20+O20)/1</f>
        <v>690</v>
      </c>
      <c r="Q20" s="50">
        <v>825</v>
      </c>
      <c r="R20" s="51">
        <v>600</v>
      </c>
      <c r="S20" s="19">
        <f t="shared" si="10"/>
        <v>712.5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44">
        <v>117</v>
      </c>
      <c r="F21" s="45">
        <v>131</v>
      </c>
      <c r="G21" s="45">
        <v>104</v>
      </c>
      <c r="H21" s="46">
        <v>117</v>
      </c>
      <c r="I21" s="47">
        <f t="shared" si="7"/>
        <v>117.25</v>
      </c>
      <c r="J21" s="48">
        <v>149</v>
      </c>
      <c r="K21" s="55">
        <v>125</v>
      </c>
      <c r="L21" s="45">
        <v>160</v>
      </c>
      <c r="M21" s="49">
        <f t="shared" si="6"/>
        <v>144.66666666666666</v>
      </c>
      <c r="N21" s="52">
        <v>215</v>
      </c>
      <c r="O21" s="51">
        <v>140</v>
      </c>
      <c r="P21" s="19">
        <f t="shared" si="5"/>
        <v>177.5</v>
      </c>
      <c r="Q21" s="50">
        <v>180</v>
      </c>
      <c r="R21" s="51">
        <v>160</v>
      </c>
      <c r="S21" s="19">
        <f t="shared" si="10"/>
        <v>170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44">
        <v>558</v>
      </c>
      <c r="F22" s="45">
        <v>785</v>
      </c>
      <c r="G22" s="45">
        <v>663</v>
      </c>
      <c r="H22" s="46">
        <v>921</v>
      </c>
      <c r="I22" s="47">
        <f t="shared" si="7"/>
        <v>731.75</v>
      </c>
      <c r="J22" s="48">
        <v>778</v>
      </c>
      <c r="K22" s="55">
        <v>587</v>
      </c>
      <c r="L22" s="45">
        <v>750</v>
      </c>
      <c r="M22" s="49">
        <f t="shared" si="6"/>
        <v>705</v>
      </c>
      <c r="N22" s="50">
        <v>1260</v>
      </c>
      <c r="O22" s="51">
        <v>1060</v>
      </c>
      <c r="P22" s="19">
        <f t="shared" si="5"/>
        <v>1160</v>
      </c>
      <c r="Q22" s="50">
        <v>1360</v>
      </c>
      <c r="R22" s="51">
        <v>1100</v>
      </c>
      <c r="S22" s="19">
        <f t="shared" si="10"/>
        <v>1230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44">
        <v>156.5</v>
      </c>
      <c r="F23" s="54">
        <v>97</v>
      </c>
      <c r="G23" s="45">
        <v>138</v>
      </c>
      <c r="H23" s="46">
        <v>156.5</v>
      </c>
      <c r="I23" s="47">
        <f t="shared" si="7"/>
        <v>137</v>
      </c>
      <c r="J23" s="48">
        <v>153</v>
      </c>
      <c r="K23" s="45">
        <v>136</v>
      </c>
      <c r="L23" s="45">
        <v>165</v>
      </c>
      <c r="M23" s="49">
        <f t="shared" si="6"/>
        <v>151.33333333333334</v>
      </c>
      <c r="N23" s="50">
        <v>160</v>
      </c>
      <c r="O23" s="51">
        <v>170</v>
      </c>
      <c r="P23" s="19">
        <f t="shared" si="5"/>
        <v>165</v>
      </c>
      <c r="Q23" s="50">
        <v>210</v>
      </c>
      <c r="R23" s="51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44">
        <v>94.4</v>
      </c>
      <c r="F24" s="45">
        <v>97.4</v>
      </c>
      <c r="G24" s="45">
        <v>99</v>
      </c>
      <c r="H24" s="46">
        <v>96</v>
      </c>
      <c r="I24" s="47">
        <f t="shared" si="7"/>
        <v>96.7</v>
      </c>
      <c r="J24" s="48">
        <v>122</v>
      </c>
      <c r="K24" s="45">
        <v>111</v>
      </c>
      <c r="L24" s="45">
        <v>120</v>
      </c>
      <c r="M24" s="49">
        <f t="shared" si="6"/>
        <v>117.66666666666667</v>
      </c>
      <c r="N24" s="50">
        <v>120</v>
      </c>
      <c r="O24" s="51">
        <v>140</v>
      </c>
      <c r="P24" s="19">
        <f t="shared" si="5"/>
        <v>130</v>
      </c>
      <c r="Q24" s="50">
        <v>120</v>
      </c>
      <c r="R24" s="51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44">
        <v>288.31</v>
      </c>
      <c r="F25" s="45">
        <v>210</v>
      </c>
      <c r="G25" s="45">
        <v>325</v>
      </c>
      <c r="H25" s="46">
        <v>297</v>
      </c>
      <c r="I25" s="47">
        <f t="shared" si="7"/>
        <v>280.07749999999999</v>
      </c>
      <c r="J25" s="48">
        <v>292</v>
      </c>
      <c r="K25" s="55">
        <v>317</v>
      </c>
      <c r="L25" s="45">
        <v>520</v>
      </c>
      <c r="M25" s="49">
        <f t="shared" si="6"/>
        <v>376.33333333333331</v>
      </c>
      <c r="N25" s="50">
        <v>270</v>
      </c>
      <c r="O25" s="51">
        <v>250</v>
      </c>
      <c r="P25" s="19">
        <f t="shared" si="5"/>
        <v>260</v>
      </c>
      <c r="Q25" s="50">
        <v>295</v>
      </c>
      <c r="R25" s="51">
        <v>230</v>
      </c>
      <c r="S25" s="19">
        <f t="shared" si="10"/>
        <v>262.5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44">
        <v>348.95</v>
      </c>
      <c r="F26" s="45">
        <v>365</v>
      </c>
      <c r="G26" s="45">
        <v>260</v>
      </c>
      <c r="H26" s="46">
        <v>349</v>
      </c>
      <c r="I26" s="47">
        <f t="shared" si="7"/>
        <v>330.73750000000001</v>
      </c>
      <c r="J26" s="48">
        <v>422</v>
      </c>
      <c r="K26" s="45">
        <v>346</v>
      </c>
      <c r="L26" s="45">
        <v>300</v>
      </c>
      <c r="M26" s="49">
        <f t="shared" si="6"/>
        <v>356</v>
      </c>
      <c r="N26" s="50">
        <v>380</v>
      </c>
      <c r="O26" s="51">
        <v>300</v>
      </c>
      <c r="P26" s="19">
        <f t="shared" si="5"/>
        <v>340</v>
      </c>
      <c r="Q26" s="50">
        <v>340</v>
      </c>
      <c r="R26" s="51">
        <v>330</v>
      </c>
      <c r="S26" s="19">
        <f t="shared" si="10"/>
        <v>335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44">
        <v>760</v>
      </c>
      <c r="F27" s="45">
        <v>350</v>
      </c>
      <c r="G27" s="45">
        <v>1175</v>
      </c>
      <c r="H27" s="46">
        <v>760</v>
      </c>
      <c r="I27" s="47">
        <f>(E27+F27+G27+H27)/4</f>
        <v>761.25</v>
      </c>
      <c r="J27" s="48">
        <v>1520</v>
      </c>
      <c r="K27" s="45">
        <v>830</v>
      </c>
      <c r="L27" s="45">
        <v>430</v>
      </c>
      <c r="M27" s="49">
        <f t="shared" si="6"/>
        <v>926.66666666666663</v>
      </c>
      <c r="N27" s="50">
        <v>1000</v>
      </c>
      <c r="O27" s="51">
        <v>740</v>
      </c>
      <c r="P27" s="19">
        <f t="shared" si="5"/>
        <v>870</v>
      </c>
      <c r="Q27" s="50">
        <v>0</v>
      </c>
      <c r="R27" s="51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44">
        <v>43.8</v>
      </c>
      <c r="F28" s="45">
        <v>44</v>
      </c>
      <c r="G28" s="45">
        <v>50</v>
      </c>
      <c r="H28" s="46">
        <v>50</v>
      </c>
      <c r="I28" s="47">
        <f t="shared" si="7"/>
        <v>46.95</v>
      </c>
      <c r="J28" s="48">
        <v>46.2</v>
      </c>
      <c r="K28" s="45">
        <v>50</v>
      </c>
      <c r="L28" s="45">
        <v>80</v>
      </c>
      <c r="M28" s="49">
        <f t="shared" si="6"/>
        <v>58.733333333333327</v>
      </c>
      <c r="N28" s="50">
        <v>70</v>
      </c>
      <c r="O28" s="51">
        <v>55</v>
      </c>
      <c r="P28" s="19">
        <f t="shared" si="5"/>
        <v>62.5</v>
      </c>
      <c r="Q28" s="50">
        <v>55</v>
      </c>
      <c r="R28" s="51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56">
        <v>0</v>
      </c>
      <c r="F29" s="45">
        <v>3000</v>
      </c>
      <c r="G29" s="45">
        <v>2307</v>
      </c>
      <c r="H29" s="46">
        <v>2700</v>
      </c>
      <c r="I29" s="47">
        <f>(E29+F29+G29+H29)/3</f>
        <v>2669</v>
      </c>
      <c r="J29" s="48">
        <v>2938.46</v>
      </c>
      <c r="K29" s="45">
        <v>4400</v>
      </c>
      <c r="L29" s="45">
        <v>3000</v>
      </c>
      <c r="M29" s="49">
        <f t="shared" si="6"/>
        <v>3446.1533333333332</v>
      </c>
      <c r="N29" s="52">
        <v>2800</v>
      </c>
      <c r="O29" s="51">
        <v>1000</v>
      </c>
      <c r="P29" s="19">
        <f t="shared" si="5"/>
        <v>1900</v>
      </c>
      <c r="Q29" s="50">
        <v>5000</v>
      </c>
      <c r="R29" s="51">
        <v>4000</v>
      </c>
      <c r="S29" s="19">
        <f t="shared" si="10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44">
        <v>54.15</v>
      </c>
      <c r="F30" s="45">
        <v>53.6</v>
      </c>
      <c r="G30" s="45">
        <v>81</v>
      </c>
      <c r="H30" s="46">
        <v>70</v>
      </c>
      <c r="I30" s="47">
        <f t="shared" si="7"/>
        <v>64.6875</v>
      </c>
      <c r="J30" s="48">
        <v>60</v>
      </c>
      <c r="K30" s="45">
        <v>63</v>
      </c>
      <c r="L30" s="45">
        <v>59</v>
      </c>
      <c r="M30" s="49">
        <f t="shared" si="6"/>
        <v>60.666666666666664</v>
      </c>
      <c r="N30" s="50">
        <v>95</v>
      </c>
      <c r="O30" s="51">
        <v>75</v>
      </c>
      <c r="P30" s="19">
        <f t="shared" si="5"/>
        <v>85</v>
      </c>
      <c r="Q30" s="50">
        <v>90</v>
      </c>
      <c r="R30" s="51">
        <v>55</v>
      </c>
      <c r="S30" s="19">
        <f t="shared" si="10"/>
        <v>72.5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44">
        <v>81.400000000000006</v>
      </c>
      <c r="F31" s="45">
        <v>0</v>
      </c>
      <c r="G31" s="45">
        <v>82.5</v>
      </c>
      <c r="H31" s="46">
        <v>88</v>
      </c>
      <c r="I31" s="47">
        <f>(E31+F31+G31+H31)/3</f>
        <v>83.966666666666669</v>
      </c>
      <c r="J31" s="48">
        <v>108</v>
      </c>
      <c r="K31" s="45">
        <v>114</v>
      </c>
      <c r="L31" s="45">
        <v>80</v>
      </c>
      <c r="M31" s="49">
        <f t="shared" si="6"/>
        <v>100.66666666666667</v>
      </c>
      <c r="N31" s="50">
        <v>108</v>
      </c>
      <c r="O31" s="51">
        <v>108.33</v>
      </c>
      <c r="P31" s="19">
        <f t="shared" si="5"/>
        <v>108.16499999999999</v>
      </c>
      <c r="Q31" s="50">
        <v>0</v>
      </c>
      <c r="R31" s="51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44">
        <v>73.33</v>
      </c>
      <c r="F32" s="45">
        <v>82.5</v>
      </c>
      <c r="G32" s="45">
        <v>88</v>
      </c>
      <c r="H32" s="46">
        <v>82.5</v>
      </c>
      <c r="I32" s="47">
        <f>(E32+F32+G32+H32)/4</f>
        <v>81.582499999999996</v>
      </c>
      <c r="J32" s="48">
        <v>108</v>
      </c>
      <c r="K32" s="45">
        <v>96.66</v>
      </c>
      <c r="L32" s="45">
        <v>75</v>
      </c>
      <c r="M32" s="49">
        <f t="shared" si="6"/>
        <v>93.219999999999985</v>
      </c>
      <c r="N32" s="50">
        <v>0</v>
      </c>
      <c r="O32" s="51">
        <v>108.33</v>
      </c>
      <c r="P32" s="19">
        <f>SUM(N32+O32)/1</f>
        <v>108.33</v>
      </c>
      <c r="Q32" s="50">
        <v>120</v>
      </c>
      <c r="R32" s="51">
        <v>120</v>
      </c>
      <c r="S32" s="19">
        <f t="shared" ref="S32:S46" si="11">SUM(Q32+R32)/2</f>
        <v>120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44">
        <v>103.6</v>
      </c>
      <c r="F33" s="45">
        <v>86</v>
      </c>
      <c r="G33" s="53">
        <v>117</v>
      </c>
      <c r="H33" s="46">
        <v>104</v>
      </c>
      <c r="I33" s="47">
        <f t="shared" ref="I33:I39" si="12">(E33+F33+G33+H33)/4</f>
        <v>102.65</v>
      </c>
      <c r="J33" s="48">
        <v>123</v>
      </c>
      <c r="K33" s="45">
        <v>119</v>
      </c>
      <c r="L33" s="45">
        <v>130</v>
      </c>
      <c r="M33" s="49">
        <f t="shared" si="6"/>
        <v>124</v>
      </c>
      <c r="N33" s="50">
        <v>145</v>
      </c>
      <c r="O33" s="51">
        <v>125</v>
      </c>
      <c r="P33" s="19">
        <f>SUM(N33+O33)/2</f>
        <v>135</v>
      </c>
      <c r="Q33" s="50">
        <v>150</v>
      </c>
      <c r="R33" s="51">
        <v>140</v>
      </c>
      <c r="S33" s="19">
        <f t="shared" si="11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44">
        <v>70.25</v>
      </c>
      <c r="F34" s="45">
        <v>56</v>
      </c>
      <c r="G34" s="45">
        <v>71</v>
      </c>
      <c r="H34" s="46">
        <v>59</v>
      </c>
      <c r="I34" s="47">
        <f t="shared" si="12"/>
        <v>64.0625</v>
      </c>
      <c r="J34" s="48">
        <v>80</v>
      </c>
      <c r="K34" s="45">
        <v>72</v>
      </c>
      <c r="L34" s="45">
        <v>75</v>
      </c>
      <c r="M34" s="49">
        <f t="shared" si="6"/>
        <v>75.666666666666671</v>
      </c>
      <c r="N34" s="50">
        <v>90</v>
      </c>
      <c r="O34" s="51">
        <v>95</v>
      </c>
      <c r="P34" s="19">
        <f t="shared" ref="P34:P41" si="13">SUM(N34+O34)/2</f>
        <v>92.5</v>
      </c>
      <c r="Q34" s="50">
        <v>120</v>
      </c>
      <c r="R34" s="51">
        <v>75</v>
      </c>
      <c r="S34" s="19">
        <f t="shared" si="11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44">
        <v>66.8</v>
      </c>
      <c r="F35" s="45">
        <v>71.8</v>
      </c>
      <c r="G35" s="53">
        <v>75</v>
      </c>
      <c r="H35" s="46">
        <v>67</v>
      </c>
      <c r="I35" s="47">
        <f t="shared" si="12"/>
        <v>70.150000000000006</v>
      </c>
      <c r="J35" s="48">
        <v>77</v>
      </c>
      <c r="K35" s="53">
        <v>82</v>
      </c>
      <c r="L35" s="53">
        <v>85</v>
      </c>
      <c r="M35" s="49">
        <f t="shared" si="6"/>
        <v>81.333333333333329</v>
      </c>
      <c r="N35" s="50">
        <v>95</v>
      </c>
      <c r="O35" s="57">
        <v>100</v>
      </c>
      <c r="P35" s="19">
        <f t="shared" si="13"/>
        <v>97.5</v>
      </c>
      <c r="Q35" s="50">
        <v>85</v>
      </c>
      <c r="R35" s="51">
        <v>75</v>
      </c>
      <c r="S35" s="19">
        <f t="shared" si="11"/>
        <v>80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44">
        <v>71</v>
      </c>
      <c r="F36" s="45">
        <v>69.75</v>
      </c>
      <c r="G36" s="45">
        <v>65</v>
      </c>
      <c r="H36" s="46">
        <v>68</v>
      </c>
      <c r="I36" s="47">
        <f t="shared" si="12"/>
        <v>68.4375</v>
      </c>
      <c r="J36" s="48">
        <v>82</v>
      </c>
      <c r="K36" s="45">
        <v>132.5</v>
      </c>
      <c r="L36" s="45">
        <v>79</v>
      </c>
      <c r="M36" s="49">
        <f t="shared" si="6"/>
        <v>97.833333333333329</v>
      </c>
      <c r="N36" s="50">
        <v>85</v>
      </c>
      <c r="O36" s="51">
        <v>30</v>
      </c>
      <c r="P36" s="19">
        <f t="shared" si="13"/>
        <v>57.5</v>
      </c>
      <c r="Q36" s="50">
        <v>80</v>
      </c>
      <c r="R36" s="51">
        <v>75</v>
      </c>
      <c r="S36" s="19">
        <f t="shared" si="11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44">
        <v>0</v>
      </c>
      <c r="F37" s="45">
        <v>72.260000000000005</v>
      </c>
      <c r="G37" s="45">
        <v>97</v>
      </c>
      <c r="H37" s="46">
        <v>161.63</v>
      </c>
      <c r="I37" s="47">
        <f>(E37+F37+G37+H37)/3</f>
        <v>110.29666666666667</v>
      </c>
      <c r="J37" s="48">
        <v>130</v>
      </c>
      <c r="K37" s="53">
        <v>245</v>
      </c>
      <c r="L37" s="45">
        <v>105</v>
      </c>
      <c r="M37" s="49">
        <f t="shared" si="6"/>
        <v>160</v>
      </c>
      <c r="N37" s="50">
        <v>116</v>
      </c>
      <c r="O37" s="51">
        <v>300</v>
      </c>
      <c r="P37" s="19">
        <f t="shared" si="13"/>
        <v>208</v>
      </c>
      <c r="Q37" s="50">
        <v>110</v>
      </c>
      <c r="R37" s="51">
        <v>238</v>
      </c>
      <c r="S37" s="19">
        <f t="shared" si="11"/>
        <v>174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44">
        <v>76</v>
      </c>
      <c r="F38" s="45">
        <v>72.260000000000005</v>
      </c>
      <c r="G38" s="45">
        <v>162</v>
      </c>
      <c r="H38" s="46">
        <v>277.5</v>
      </c>
      <c r="I38" s="47">
        <f t="shared" si="12"/>
        <v>146.94</v>
      </c>
      <c r="J38" s="48">
        <v>150</v>
      </c>
      <c r="K38" s="53">
        <v>84</v>
      </c>
      <c r="L38" s="45">
        <v>112.5</v>
      </c>
      <c r="M38" s="49">
        <f t="shared" si="6"/>
        <v>115.5</v>
      </c>
      <c r="N38" s="50">
        <v>110</v>
      </c>
      <c r="O38" s="51">
        <v>237</v>
      </c>
      <c r="P38" s="19">
        <f t="shared" si="13"/>
        <v>173.5</v>
      </c>
      <c r="Q38" s="50">
        <v>110</v>
      </c>
      <c r="R38" s="51">
        <v>238</v>
      </c>
      <c r="S38" s="19">
        <f t="shared" si="11"/>
        <v>174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44">
        <v>99</v>
      </c>
      <c r="F39" s="53">
        <v>98</v>
      </c>
      <c r="G39" s="45">
        <v>93</v>
      </c>
      <c r="H39" s="46">
        <v>82</v>
      </c>
      <c r="I39" s="47">
        <f t="shared" si="12"/>
        <v>93</v>
      </c>
      <c r="J39" s="48">
        <v>114</v>
      </c>
      <c r="K39" s="45">
        <v>113</v>
      </c>
      <c r="L39" s="53">
        <v>105</v>
      </c>
      <c r="M39" s="49">
        <f t="shared" si="6"/>
        <v>110.66666666666667</v>
      </c>
      <c r="N39" s="50">
        <v>150</v>
      </c>
      <c r="O39" s="57">
        <v>140</v>
      </c>
      <c r="P39" s="19">
        <f t="shared" si="13"/>
        <v>145</v>
      </c>
      <c r="Q39" s="50">
        <v>110</v>
      </c>
      <c r="R39" s="51">
        <v>90</v>
      </c>
      <c r="S39" s="19">
        <f t="shared" si="11"/>
        <v>100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44">
        <v>0</v>
      </c>
      <c r="F40" s="45">
        <v>80</v>
      </c>
      <c r="G40" s="45">
        <v>88</v>
      </c>
      <c r="H40" s="46">
        <v>88</v>
      </c>
      <c r="I40" s="47">
        <f>(E40+F40+G40+H40)/3</f>
        <v>85.333333333333329</v>
      </c>
      <c r="J40" s="48">
        <v>100</v>
      </c>
      <c r="K40" s="45">
        <v>86</v>
      </c>
      <c r="L40" s="55">
        <v>95</v>
      </c>
      <c r="M40" s="49">
        <f t="shared" si="6"/>
        <v>93.666666666666671</v>
      </c>
      <c r="N40" s="52">
        <v>130</v>
      </c>
      <c r="O40" s="51">
        <v>130</v>
      </c>
      <c r="P40" s="19">
        <f t="shared" si="13"/>
        <v>130</v>
      </c>
      <c r="Q40" s="50">
        <v>105</v>
      </c>
      <c r="R40" s="58">
        <v>85</v>
      </c>
      <c r="S40" s="19">
        <f t="shared" si="11"/>
        <v>95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44">
        <v>110.5</v>
      </c>
      <c r="F41" s="45">
        <v>80</v>
      </c>
      <c r="G41" s="45">
        <v>85</v>
      </c>
      <c r="H41" s="46">
        <v>82</v>
      </c>
      <c r="I41" s="47">
        <f t="shared" ref="I41:I43" si="14">(E41+F41+G41+H41)/4</f>
        <v>89.375</v>
      </c>
      <c r="J41" s="48">
        <v>109</v>
      </c>
      <c r="K41" s="54">
        <v>81</v>
      </c>
      <c r="L41" s="55">
        <v>90</v>
      </c>
      <c r="M41" s="49">
        <f t="shared" si="6"/>
        <v>93.333333333333329</v>
      </c>
      <c r="N41" s="52">
        <v>125</v>
      </c>
      <c r="O41" s="57">
        <v>120</v>
      </c>
      <c r="P41" s="19">
        <f t="shared" si="13"/>
        <v>122.5</v>
      </c>
      <c r="Q41" s="50">
        <v>105</v>
      </c>
      <c r="R41" s="51">
        <v>65</v>
      </c>
      <c r="S41" s="19">
        <f t="shared" si="11"/>
        <v>85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44">
        <v>116.25</v>
      </c>
      <c r="F42" s="53">
        <v>110</v>
      </c>
      <c r="G42" s="53">
        <v>0</v>
      </c>
      <c r="H42" s="46">
        <v>110</v>
      </c>
      <c r="I42" s="47">
        <f>(E42+F42+G42+H42)/3</f>
        <v>112.08333333333333</v>
      </c>
      <c r="J42" s="48">
        <v>128</v>
      </c>
      <c r="K42" s="54">
        <v>110</v>
      </c>
      <c r="L42" s="53">
        <v>120</v>
      </c>
      <c r="M42" s="49">
        <f t="shared" si="6"/>
        <v>119.33333333333333</v>
      </c>
      <c r="N42" s="52">
        <v>155</v>
      </c>
      <c r="O42" s="51">
        <v>165</v>
      </c>
      <c r="P42" s="19">
        <f>SUM(N42+O42)/1</f>
        <v>320</v>
      </c>
      <c r="Q42" s="50">
        <v>135</v>
      </c>
      <c r="R42" s="51">
        <v>130</v>
      </c>
      <c r="S42" s="19">
        <f t="shared" si="11"/>
        <v>132.5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44">
        <v>87.5</v>
      </c>
      <c r="F43" s="45">
        <v>104</v>
      </c>
      <c r="G43" s="45">
        <v>105</v>
      </c>
      <c r="H43" s="46">
        <v>88</v>
      </c>
      <c r="I43" s="47">
        <f t="shared" si="14"/>
        <v>96.125</v>
      </c>
      <c r="J43" s="48">
        <v>115</v>
      </c>
      <c r="K43" s="45">
        <v>98</v>
      </c>
      <c r="L43" s="53">
        <v>130</v>
      </c>
      <c r="M43" s="49">
        <f t="shared" si="6"/>
        <v>114.33333333333333</v>
      </c>
      <c r="N43" s="50">
        <v>0</v>
      </c>
      <c r="O43" s="57">
        <v>0</v>
      </c>
      <c r="P43" s="19">
        <f>SUM(N43+O43)/1</f>
        <v>0</v>
      </c>
      <c r="Q43" s="50">
        <v>120</v>
      </c>
      <c r="R43" s="51">
        <v>95</v>
      </c>
      <c r="S43" s="19">
        <f t="shared" si="11"/>
        <v>107.5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56">
        <v>0</v>
      </c>
      <c r="F44" s="55">
        <v>249</v>
      </c>
      <c r="G44" s="53">
        <v>250</v>
      </c>
      <c r="H44" s="46">
        <v>249</v>
      </c>
      <c r="I44" s="47">
        <f>(E44+F44+G44+H44)/3</f>
        <v>249.33333333333334</v>
      </c>
      <c r="J44" s="48">
        <v>219</v>
      </c>
      <c r="K44" s="45">
        <v>0</v>
      </c>
      <c r="L44" s="53">
        <v>300</v>
      </c>
      <c r="M44" s="49">
        <f>(J44+K44+L44)/2</f>
        <v>259.5</v>
      </c>
      <c r="N44" s="50">
        <v>0</v>
      </c>
      <c r="O44" s="57">
        <v>300</v>
      </c>
      <c r="P44" s="19">
        <f>SUM(N44+O44)/1</f>
        <v>300</v>
      </c>
      <c r="Q44" s="50">
        <v>310</v>
      </c>
      <c r="R44" s="59">
        <v>210</v>
      </c>
      <c r="S44" s="19">
        <f>SUM(Q44+R44)/1</f>
        <v>520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44">
        <v>306</v>
      </c>
      <c r="F45" s="53">
        <v>249</v>
      </c>
      <c r="G45" s="53">
        <v>410</v>
      </c>
      <c r="H45" s="46">
        <v>260</v>
      </c>
      <c r="I45" s="47">
        <f>(E45+F45+G45+H45)/4</f>
        <v>306.25</v>
      </c>
      <c r="J45" s="48">
        <v>365</v>
      </c>
      <c r="K45" s="53">
        <v>368</v>
      </c>
      <c r="L45" s="53">
        <v>300</v>
      </c>
      <c r="M45" s="49">
        <f t="shared" si="6"/>
        <v>344.33333333333331</v>
      </c>
      <c r="N45" s="52">
        <v>450</v>
      </c>
      <c r="O45" s="51">
        <v>350</v>
      </c>
      <c r="P45" s="19">
        <f>SUM(N45+O45)/1</f>
        <v>800</v>
      </c>
      <c r="Q45" s="50">
        <v>370</v>
      </c>
      <c r="R45" s="57">
        <v>395</v>
      </c>
      <c r="S45" s="19">
        <f t="shared" si="11"/>
        <v>382.5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60">
        <v>237</v>
      </c>
      <c r="F46" s="61">
        <v>249</v>
      </c>
      <c r="G46" s="61">
        <v>214</v>
      </c>
      <c r="H46" s="62">
        <v>191</v>
      </c>
      <c r="I46" s="63">
        <f t="shared" si="0"/>
        <v>222.75</v>
      </c>
      <c r="J46" s="64">
        <v>256</v>
      </c>
      <c r="K46" s="61">
        <v>330</v>
      </c>
      <c r="L46" s="61">
        <v>365</v>
      </c>
      <c r="M46" s="65">
        <f t="shared" si="6"/>
        <v>317</v>
      </c>
      <c r="N46" s="66">
        <v>395</v>
      </c>
      <c r="O46" s="67">
        <v>345</v>
      </c>
      <c r="P46" s="24">
        <f>SUM(N46+O46)/2</f>
        <v>370</v>
      </c>
      <c r="Q46" s="66">
        <v>320</v>
      </c>
      <c r="R46" s="68">
        <v>300</v>
      </c>
      <c r="S46" s="24">
        <f t="shared" si="11"/>
        <v>310</v>
      </c>
    </row>
    <row r="47" spans="1:19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69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N50" s="5"/>
      <c r="O50" s="5"/>
      <c r="P50" s="5"/>
      <c r="Q50" s="6"/>
      <c r="R50" s="6"/>
      <c r="S50" s="6"/>
    </row>
    <row r="51" spans="1:19" s="3" customFormat="1" x14ac:dyDescent="0.2">
      <c r="C51" s="4"/>
      <c r="N51" s="5"/>
      <c r="O51" s="5"/>
      <c r="P51" s="5"/>
      <c r="Q51" s="6"/>
      <c r="R51" s="6"/>
      <c r="S51" s="6"/>
    </row>
    <row r="52" spans="1:19" s="3" customFormat="1" x14ac:dyDescent="0.2">
      <c r="B52" s="26" t="s">
        <v>69</v>
      </c>
      <c r="C52" s="4"/>
      <c r="N52" s="5"/>
      <c r="O52" s="5"/>
      <c r="P52" s="5"/>
      <c r="Q52" s="6"/>
      <c r="R52" s="6"/>
      <c r="S52" s="6"/>
    </row>
    <row r="60" spans="1:19" x14ac:dyDescent="0.25">
      <c r="E60" s="3"/>
    </row>
    <row r="61" spans="1:19" x14ac:dyDescent="0.25">
      <c r="E61" s="3"/>
    </row>
    <row r="62" spans="1:19" x14ac:dyDescent="0.25">
      <c r="E62" s="3"/>
    </row>
    <row r="70" spans="5:12" x14ac:dyDescent="0.25">
      <c r="E70" s="3"/>
    </row>
    <row r="71" spans="5:12" x14ac:dyDescent="0.25">
      <c r="E71" s="3"/>
    </row>
    <row r="72" spans="5:12" x14ac:dyDescent="0.25">
      <c r="E72" s="3"/>
      <c r="K72" s="3"/>
      <c r="L72" s="3"/>
    </row>
    <row r="73" spans="5:12" x14ac:dyDescent="0.25">
      <c r="K73" s="3"/>
      <c r="L73" s="3"/>
    </row>
    <row r="74" spans="5:12" x14ac:dyDescent="0.25">
      <c r="K74" s="3"/>
      <c r="L74" s="3"/>
    </row>
    <row r="94" spans="11:12" x14ac:dyDescent="0.25">
      <c r="K94" s="3"/>
      <c r="L94" s="3"/>
    </row>
    <row r="95" spans="11:12" x14ac:dyDescent="0.25">
      <c r="K95" s="3"/>
      <c r="L95" s="3"/>
    </row>
    <row r="96" spans="11:12" x14ac:dyDescent="0.25">
      <c r="K96" s="3"/>
      <c r="L96" s="3"/>
    </row>
    <row r="99" spans="11:12" x14ac:dyDescent="0.25">
      <c r="K99" s="3"/>
      <c r="L99" s="3"/>
    </row>
    <row r="100" spans="11:12" x14ac:dyDescent="0.25">
      <c r="K100" s="3"/>
      <c r="L100" s="3"/>
    </row>
    <row r="101" spans="11:12" x14ac:dyDescent="0.25">
      <c r="K101" s="3"/>
      <c r="L101" s="3"/>
    </row>
  </sheetData>
  <mergeCells count="13">
    <mergeCell ref="A47:M47"/>
    <mergeCell ref="Q4:S4"/>
    <mergeCell ref="J5:S5"/>
    <mergeCell ref="A1:M1"/>
    <mergeCell ref="A2:M2"/>
    <mergeCell ref="A3:M3"/>
    <mergeCell ref="A4:A6"/>
    <mergeCell ref="B4:B6"/>
    <mergeCell ref="C4:C6"/>
    <mergeCell ref="D4:D6"/>
    <mergeCell ref="E4:M4"/>
    <mergeCell ref="E5:I5"/>
    <mergeCell ref="N4:P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I6" sqref="I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09" t="s">
        <v>91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9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</row>
    <row r="3" spans="1:19" ht="18.75" customHeight="1" thickBot="1" x14ac:dyDescent="0.3">
      <c r="A3" s="210"/>
      <c r="B3" s="211"/>
      <c r="C3" s="211"/>
      <c r="D3" s="210"/>
      <c r="E3" s="211"/>
      <c r="F3" s="211"/>
      <c r="G3" s="211"/>
      <c r="H3" s="211"/>
      <c r="I3" s="211"/>
      <c r="J3" s="211"/>
      <c r="K3" s="211"/>
      <c r="L3" s="211"/>
      <c r="M3" s="211"/>
    </row>
    <row r="4" spans="1:19" ht="28.9" customHeight="1" thickBot="1" x14ac:dyDescent="0.3">
      <c r="A4" s="212" t="s">
        <v>0</v>
      </c>
      <c r="B4" s="215" t="s">
        <v>1</v>
      </c>
      <c r="C4" s="215" t="s">
        <v>68</v>
      </c>
      <c r="D4" s="217" t="s">
        <v>18</v>
      </c>
      <c r="E4" s="234" t="s">
        <v>74</v>
      </c>
      <c r="F4" s="235"/>
      <c r="G4" s="235"/>
      <c r="H4" s="235"/>
      <c r="I4" s="235"/>
      <c r="J4" s="235"/>
      <c r="K4" s="235"/>
      <c r="L4" s="235"/>
      <c r="M4" s="236"/>
      <c r="N4" s="228" t="s">
        <v>73</v>
      </c>
      <c r="O4" s="229"/>
      <c r="P4" s="230"/>
      <c r="Q4" s="203" t="s">
        <v>78</v>
      </c>
      <c r="R4" s="204"/>
      <c r="S4" s="205"/>
    </row>
    <row r="5" spans="1:19" ht="40.5" customHeight="1" thickBot="1" x14ac:dyDescent="0.3">
      <c r="A5" s="213"/>
      <c r="B5" s="216"/>
      <c r="C5" s="216"/>
      <c r="D5" s="218"/>
      <c r="E5" s="231" t="s">
        <v>77</v>
      </c>
      <c r="F5" s="232"/>
      <c r="G5" s="232"/>
      <c r="H5" s="232"/>
      <c r="I5" s="233"/>
      <c r="J5" s="206" t="s">
        <v>14</v>
      </c>
      <c r="K5" s="207"/>
      <c r="L5" s="207"/>
      <c r="M5" s="207"/>
      <c r="N5" s="207"/>
      <c r="O5" s="207"/>
      <c r="P5" s="207"/>
      <c r="Q5" s="207"/>
      <c r="R5" s="207"/>
      <c r="S5" s="208"/>
    </row>
    <row r="6" spans="1:19" ht="58.5" customHeight="1" thickBot="1" x14ac:dyDescent="0.3">
      <c r="A6" s="214"/>
      <c r="B6" s="216"/>
      <c r="C6" s="216"/>
      <c r="D6" s="218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ref="M9:M13" si="1">(J9+K9+L9)/3</f>
        <v>393</v>
      </c>
      <c r="N9" s="100">
        <v>765</v>
      </c>
      <c r="O9" s="98">
        <v>490</v>
      </c>
      <c r="P9" s="99">
        <f t="shared" ref="P9:P11" si="2">SUM(N9+O9)/2</f>
        <v>627.5</v>
      </c>
      <c r="Q9" s="100">
        <v>225</v>
      </c>
      <c r="R9" s="98">
        <v>530</v>
      </c>
      <c r="S9" s="19">
        <f t="shared" ref="S9:S11" si="3"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410</v>
      </c>
      <c r="O10" s="98">
        <v>695</v>
      </c>
      <c r="P10" s="99">
        <f t="shared" si="2"/>
        <v>552.5</v>
      </c>
      <c r="Q10" s="100">
        <v>560</v>
      </c>
      <c r="R10" s="98">
        <v>520</v>
      </c>
      <c r="S10" s="19">
        <f t="shared" si="3"/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1">
        <v>328</v>
      </c>
      <c r="G11" s="95">
        <v>312</v>
      </c>
      <c r="H11" s="92">
        <v>300</v>
      </c>
      <c r="I11" s="93">
        <f t="shared" si="0"/>
        <v>305.75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385</v>
      </c>
      <c r="O11" s="98">
        <v>405</v>
      </c>
      <c r="P11" s="99">
        <f t="shared" si="2"/>
        <v>395</v>
      </c>
      <c r="Q11" s="100">
        <v>395</v>
      </c>
      <c r="R11" s="98">
        <v>360</v>
      </c>
      <c r="S11" s="19">
        <f t="shared" si="3"/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0</v>
      </c>
      <c r="O15" s="106">
        <v>695</v>
      </c>
      <c r="P15" s="99">
        <f>SUM(N15+O15)/1</f>
        <v>695</v>
      </c>
      <c r="Q15" s="105">
        <v>0</v>
      </c>
      <c r="R15" s="104">
        <v>0</v>
      </c>
      <c r="S15" s="19">
        <f>SUM(Q15+R15)/2</f>
        <v>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7">SUM(N16+O16)/2</f>
        <v>975</v>
      </c>
      <c r="Q16" s="100">
        <v>890</v>
      </c>
      <c r="R16" s="98">
        <v>1340</v>
      </c>
      <c r="S16" s="19">
        <f t="shared" ref="S16:S17" si="8"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ref="I17:I30" si="9">(E17+F17+G17+H17)/4</f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205</v>
      </c>
      <c r="O17" s="106">
        <v>244</v>
      </c>
      <c r="P17" s="99">
        <f t="shared" si="7"/>
        <v>224.5</v>
      </c>
      <c r="Q17" s="100">
        <v>195</v>
      </c>
      <c r="R17" s="98">
        <v>195</v>
      </c>
      <c r="S17" s="19">
        <f t="shared" si="8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9"/>
        <v>361.76249999999999</v>
      </c>
      <c r="J18" s="94">
        <v>308</v>
      </c>
      <c r="K18" s="95">
        <v>514</v>
      </c>
      <c r="L18" s="95">
        <v>495</v>
      </c>
      <c r="M18" s="96">
        <f t="shared" si="6"/>
        <v>439</v>
      </c>
      <c r="N18" s="100">
        <v>333</v>
      </c>
      <c r="O18" s="98">
        <v>540</v>
      </c>
      <c r="P18" s="99">
        <f t="shared" si="7"/>
        <v>436.5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9"/>
        <v>499.80500000000001</v>
      </c>
      <c r="J19" s="94">
        <v>547.37</v>
      </c>
      <c r="K19" s="95">
        <v>504</v>
      </c>
      <c r="L19" s="95">
        <v>850</v>
      </c>
      <c r="M19" s="96">
        <f t="shared" si="6"/>
        <v>633.79</v>
      </c>
      <c r="N19" s="100">
        <v>972</v>
      </c>
      <c r="O19" s="98">
        <v>560</v>
      </c>
      <c r="P19" s="99">
        <f t="shared" si="7"/>
        <v>766</v>
      </c>
      <c r="Q19" s="10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825</v>
      </c>
      <c r="F20" s="95">
        <v>770</v>
      </c>
      <c r="G20" s="95">
        <v>661</v>
      </c>
      <c r="H20" s="92">
        <v>700</v>
      </c>
      <c r="I20" s="93">
        <f t="shared" si="9"/>
        <v>739</v>
      </c>
      <c r="J20" s="94">
        <v>755</v>
      </c>
      <c r="K20" s="95">
        <v>681</v>
      </c>
      <c r="L20" s="95">
        <v>640</v>
      </c>
      <c r="M20" s="96">
        <f t="shared" si="6"/>
        <v>692</v>
      </c>
      <c r="N20" s="100">
        <v>0</v>
      </c>
      <c r="O20" s="98">
        <v>690</v>
      </c>
      <c r="P20" s="99">
        <f>SUM(N20+O20)/1</f>
        <v>690</v>
      </c>
      <c r="Q20" s="97">
        <v>825</v>
      </c>
      <c r="R20" s="98">
        <v>660</v>
      </c>
      <c r="S20" s="19">
        <f t="shared" ref="S20:S30" si="10">SUM(Q20+R20)/2</f>
        <v>742.5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9"/>
        <v>117.25</v>
      </c>
      <c r="J21" s="94">
        <v>115</v>
      </c>
      <c r="K21" s="95">
        <v>120</v>
      </c>
      <c r="L21" s="95">
        <v>150</v>
      </c>
      <c r="M21" s="96">
        <f t="shared" si="6"/>
        <v>128.33333333333334</v>
      </c>
      <c r="N21" s="100">
        <v>205</v>
      </c>
      <c r="O21" s="98">
        <v>125</v>
      </c>
      <c r="P21" s="99">
        <f>SUM(N21+O21)/2</f>
        <v>165</v>
      </c>
      <c r="Q21" s="100">
        <v>125</v>
      </c>
      <c r="R21" s="98">
        <v>125</v>
      </c>
      <c r="S21" s="19">
        <f t="shared" si="10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771.75</v>
      </c>
      <c r="F22" s="95">
        <v>785</v>
      </c>
      <c r="G22" s="95">
        <v>737</v>
      </c>
      <c r="H22" s="92">
        <v>921</v>
      </c>
      <c r="I22" s="93">
        <f t="shared" si="9"/>
        <v>803.6875</v>
      </c>
      <c r="J22" s="94">
        <v>1111</v>
      </c>
      <c r="K22" s="95">
        <v>1183</v>
      </c>
      <c r="L22" s="95">
        <v>750</v>
      </c>
      <c r="M22" s="96">
        <f t="shared" si="6"/>
        <v>1014.6666666666666</v>
      </c>
      <c r="N22" s="100">
        <v>1210</v>
      </c>
      <c r="O22" s="98">
        <v>900</v>
      </c>
      <c r="P22" s="99">
        <f t="shared" ref="P22:P28" si="11">SUM(N22+O22)/2</f>
        <v>1055</v>
      </c>
      <c r="Q22" s="105">
        <v>980</v>
      </c>
      <c r="R22" s="98">
        <v>1140</v>
      </c>
      <c r="S22" s="19">
        <f t="shared" si="10"/>
        <v>1060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0">
        <v>136</v>
      </c>
      <c r="G23" s="95">
        <v>161</v>
      </c>
      <c r="H23" s="92">
        <v>156.5</v>
      </c>
      <c r="I23" s="93">
        <f t="shared" si="9"/>
        <v>152.5</v>
      </c>
      <c r="J23" s="94">
        <v>153</v>
      </c>
      <c r="K23" s="95">
        <v>136</v>
      </c>
      <c r="L23" s="95">
        <v>165</v>
      </c>
      <c r="M23" s="96">
        <f t="shared" si="6"/>
        <v>151.33333333333334</v>
      </c>
      <c r="N23" s="100">
        <v>140</v>
      </c>
      <c r="O23" s="98">
        <v>175</v>
      </c>
      <c r="P23" s="99">
        <f t="shared" si="11"/>
        <v>157.5</v>
      </c>
      <c r="Q23" s="100">
        <v>200</v>
      </c>
      <c r="R23" s="98">
        <v>130</v>
      </c>
      <c r="S23" s="19">
        <f t="shared" si="10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9"/>
        <v>96.7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11"/>
        <v>130</v>
      </c>
      <c r="Q24" s="100">
        <v>118</v>
      </c>
      <c r="R24" s="98">
        <v>120</v>
      </c>
      <c r="S24" s="19">
        <f t="shared" si="10"/>
        <v>119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9"/>
        <v>267.82749999999999</v>
      </c>
      <c r="J25" s="94">
        <v>208</v>
      </c>
      <c r="K25" s="95">
        <v>317</v>
      </c>
      <c r="L25" s="95">
        <v>380</v>
      </c>
      <c r="M25" s="96">
        <f t="shared" si="6"/>
        <v>301.66666666666669</v>
      </c>
      <c r="N25" s="100">
        <v>270</v>
      </c>
      <c r="O25" s="98">
        <v>430</v>
      </c>
      <c r="P25" s="99">
        <f t="shared" si="11"/>
        <v>350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9"/>
        <v>330.73750000000001</v>
      </c>
      <c r="J26" s="94">
        <v>335</v>
      </c>
      <c r="K26" s="95">
        <v>346</v>
      </c>
      <c r="L26" s="95">
        <v>300</v>
      </c>
      <c r="M26" s="96">
        <f t="shared" si="6"/>
        <v>327</v>
      </c>
      <c r="N26" s="100">
        <v>380</v>
      </c>
      <c r="O26" s="98">
        <v>405</v>
      </c>
      <c r="P26" s="99">
        <f t="shared" si="11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9"/>
        <v>690.75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11"/>
        <v>870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9"/>
        <v>45.7</v>
      </c>
      <c r="J28" s="94">
        <v>49</v>
      </c>
      <c r="K28" s="95">
        <v>50</v>
      </c>
      <c r="L28" s="95">
        <v>45</v>
      </c>
      <c r="M28" s="96">
        <f t="shared" si="6"/>
        <v>48</v>
      </c>
      <c r="N28" s="100">
        <v>60</v>
      </c>
      <c r="O28" s="98">
        <v>60</v>
      </c>
      <c r="P28" s="99">
        <f t="shared" si="11"/>
        <v>60</v>
      </c>
      <c r="Q28" s="100">
        <v>55</v>
      </c>
      <c r="R28" s="98">
        <v>60</v>
      </c>
      <c r="S28" s="19">
        <f>SUM(Q28+R28)/2</f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9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9"/>
        <v>61.1875</v>
      </c>
      <c r="J30" s="94">
        <v>60</v>
      </c>
      <c r="K30" s="95">
        <v>65</v>
      </c>
      <c r="L30" s="95">
        <v>59</v>
      </c>
      <c r="M30" s="96">
        <f t="shared" si="6"/>
        <v>61.333333333333336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6" si="13">(E33+F33+G33+H33)/4</f>
        <v>100.15</v>
      </c>
      <c r="J33" s="94">
        <v>123</v>
      </c>
      <c r="K33" s="95">
        <v>114</v>
      </c>
      <c r="L33" s="95">
        <v>113</v>
      </c>
      <c r="M33" s="96">
        <f t="shared" si="6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3"/>
        <v>64.0625</v>
      </c>
      <c r="J34" s="94">
        <v>80</v>
      </c>
      <c r="K34" s="95">
        <v>72</v>
      </c>
      <c r="L34" s="95">
        <v>70</v>
      </c>
      <c r="M34" s="96">
        <f t="shared" si="6"/>
        <v>74</v>
      </c>
      <c r="N34" s="100">
        <v>90</v>
      </c>
      <c r="O34" s="106">
        <v>95</v>
      </c>
      <c r="P34" s="99">
        <f>SUM(N34+O34)/1</f>
        <v>185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3"/>
        <v>65.7</v>
      </c>
      <c r="J35" s="94">
        <v>77</v>
      </c>
      <c r="K35" s="95">
        <v>82</v>
      </c>
      <c r="L35" s="95">
        <v>80</v>
      </c>
      <c r="M35" s="96">
        <f t="shared" si="6"/>
        <v>79.666666666666671</v>
      </c>
      <c r="N35" s="100">
        <v>95</v>
      </c>
      <c r="O35" s="98">
        <v>100</v>
      </c>
      <c r="P35" s="99">
        <f t="shared" ref="P35:P39" si="14">SUM(N35+O35)/2</f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3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4"/>
        <v>208</v>
      </c>
      <c r="Q37" s="100">
        <v>55</v>
      </c>
      <c r="R37" s="98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0">
        <v>78</v>
      </c>
      <c r="G38" s="95">
        <v>162</v>
      </c>
      <c r="H38" s="92">
        <v>179.45</v>
      </c>
      <c r="I38" s="93">
        <f t="shared" ref="I38:I43" si="15">(E38+F38+G38+H38)/4</f>
        <v>123.8625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104">
        <v>99</v>
      </c>
      <c r="P38" s="99">
        <f t="shared" si="14"/>
        <v>104.5</v>
      </c>
      <c r="Q38" s="100">
        <v>55</v>
      </c>
      <c r="R38" s="98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5"/>
        <v>90.25</v>
      </c>
      <c r="J39" s="94">
        <v>114</v>
      </c>
      <c r="K39" s="95">
        <v>113</v>
      </c>
      <c r="L39" s="90">
        <v>100</v>
      </c>
      <c r="M39" s="96">
        <f t="shared" si="6"/>
        <v>109</v>
      </c>
      <c r="N39" s="100">
        <v>130</v>
      </c>
      <c r="O39" s="98">
        <v>135</v>
      </c>
      <c r="P39" s="99">
        <f t="shared" si="14"/>
        <v>132.5</v>
      </c>
      <c r="Q39" s="100">
        <v>90</v>
      </c>
      <c r="R39" s="104">
        <v>80</v>
      </c>
      <c r="S39" s="19">
        <f t="shared" si="12"/>
        <v>85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94">
        <v>120</v>
      </c>
      <c r="F40" s="95">
        <v>67.5</v>
      </c>
      <c r="G40" s="95">
        <v>87</v>
      </c>
      <c r="H40" s="92">
        <v>88</v>
      </c>
      <c r="I40" s="93">
        <f t="shared" si="15"/>
        <v>90.625</v>
      </c>
      <c r="J40" s="94">
        <v>104</v>
      </c>
      <c r="K40" s="95">
        <v>105</v>
      </c>
      <c r="L40" s="95">
        <v>100</v>
      </c>
      <c r="M40" s="96">
        <f t="shared" si="6"/>
        <v>103</v>
      </c>
      <c r="N40" s="100">
        <v>0</v>
      </c>
      <c r="O40" s="98">
        <v>135</v>
      </c>
      <c r="P40" s="99">
        <f>SUM(N40+O40)/1</f>
        <v>135</v>
      </c>
      <c r="Q40" s="105">
        <v>0</v>
      </c>
      <c r="R40" s="98">
        <v>100</v>
      </c>
      <c r="S40" s="19">
        <f>SUM(Q40+R40)/1</f>
        <v>100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0">
        <v>85</v>
      </c>
      <c r="G41" s="95">
        <v>76</v>
      </c>
      <c r="H41" s="92">
        <v>82</v>
      </c>
      <c r="I41" s="93">
        <f t="shared" si="15"/>
        <v>88.375</v>
      </c>
      <c r="J41" s="94">
        <v>109</v>
      </c>
      <c r="K41" s="95">
        <v>98</v>
      </c>
      <c r="L41" s="95">
        <v>90</v>
      </c>
      <c r="M41" s="96">
        <f t="shared" si="6"/>
        <v>99</v>
      </c>
      <c r="N41" s="100">
        <v>125</v>
      </c>
      <c r="O41" s="98">
        <v>120</v>
      </c>
      <c r="P41" s="99">
        <f>SUM(N41+O41)/2</f>
        <v>122.5</v>
      </c>
      <c r="Q41" s="100">
        <v>98</v>
      </c>
      <c r="R41" s="98">
        <v>70</v>
      </c>
      <c r="S41" s="19">
        <f t="shared" si="12"/>
        <v>84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1">
        <v>79</v>
      </c>
      <c r="G42" s="95">
        <v>105</v>
      </c>
      <c r="H42" s="92">
        <v>110</v>
      </c>
      <c r="I42" s="93">
        <f t="shared" si="15"/>
        <v>102.5625</v>
      </c>
      <c r="J42" s="94">
        <v>132</v>
      </c>
      <c r="K42" s="95">
        <v>128</v>
      </c>
      <c r="L42" s="95">
        <v>115</v>
      </c>
      <c r="M42" s="96">
        <f t="shared" si="6"/>
        <v>125</v>
      </c>
      <c r="N42" s="100">
        <v>155</v>
      </c>
      <c r="O42" s="98">
        <v>165</v>
      </c>
      <c r="P42" s="99">
        <f>SUM(N42+O42)/2</f>
        <v>160</v>
      </c>
      <c r="Q42" s="105">
        <v>125</v>
      </c>
      <c r="R42" s="106">
        <v>100</v>
      </c>
      <c r="S42" s="19">
        <f t="shared" si="12"/>
        <v>112.5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73.5</v>
      </c>
      <c r="G43" s="95">
        <v>65</v>
      </c>
      <c r="H43" s="92">
        <v>88</v>
      </c>
      <c r="I43" s="93">
        <f t="shared" si="15"/>
        <v>78.5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97">
        <v>130</v>
      </c>
      <c r="R43" s="98">
        <v>90</v>
      </c>
      <c r="S43" s="19">
        <f>SUM(Q43+R43)/1</f>
        <v>220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200</v>
      </c>
      <c r="F44" s="91">
        <v>152</v>
      </c>
      <c r="G44" s="95">
        <v>0</v>
      </c>
      <c r="H44" s="92">
        <v>249</v>
      </c>
      <c r="I44" s="93">
        <f>(E44+F44+G44+H44)/3</f>
        <v>200.33333333333334</v>
      </c>
      <c r="J44" s="94">
        <v>119</v>
      </c>
      <c r="K44" s="90">
        <v>225</v>
      </c>
      <c r="L44" s="95">
        <v>250</v>
      </c>
      <c r="M44" s="96">
        <f>(J44+K44+L44)/3</f>
        <v>198</v>
      </c>
      <c r="N44" s="100">
        <v>0</v>
      </c>
      <c r="O44" s="98">
        <v>0</v>
      </c>
      <c r="P44" s="99">
        <f>SUM(N44+O44)/2</f>
        <v>0</v>
      </c>
      <c r="Q44" s="100">
        <v>210</v>
      </c>
      <c r="R44" s="148">
        <v>250</v>
      </c>
      <c r="S44" s="19">
        <f t="shared" si="12"/>
        <v>230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300</v>
      </c>
      <c r="F45" s="90">
        <v>369</v>
      </c>
      <c r="G45" s="95">
        <v>203</v>
      </c>
      <c r="H45" s="92">
        <v>260</v>
      </c>
      <c r="I45" s="93">
        <f>(E45+F45+G45+H45)/4</f>
        <v>283</v>
      </c>
      <c r="J45" s="94">
        <v>312</v>
      </c>
      <c r="K45" s="90">
        <v>585</v>
      </c>
      <c r="L45" s="95">
        <v>320</v>
      </c>
      <c r="M45" s="96">
        <f t="shared" si="6"/>
        <v>405.66666666666669</v>
      </c>
      <c r="N45" s="100">
        <v>0</v>
      </c>
      <c r="O45" s="106">
        <v>465</v>
      </c>
      <c r="P45" s="99">
        <f>SUM(N45+O45)/1</f>
        <v>465</v>
      </c>
      <c r="Q45" s="100">
        <v>0</v>
      </c>
      <c r="R45" s="104">
        <v>0</v>
      </c>
      <c r="S45" s="19">
        <f t="shared" si="12"/>
        <v>0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225</v>
      </c>
      <c r="G46" s="111">
        <v>191</v>
      </c>
      <c r="H46" s="128">
        <v>191</v>
      </c>
      <c r="I46" s="116">
        <f>(E46+F46+G46+H46)/4</f>
        <v>211</v>
      </c>
      <c r="J46" s="124">
        <v>274</v>
      </c>
      <c r="K46" s="112">
        <v>270</v>
      </c>
      <c r="L46" s="111">
        <v>280</v>
      </c>
      <c r="M46" s="116">
        <f t="shared" si="6"/>
        <v>274.66666666666669</v>
      </c>
      <c r="N46" s="117">
        <v>0</v>
      </c>
      <c r="O46" s="118">
        <v>345</v>
      </c>
      <c r="P46" s="119">
        <f>SUM(N46+O46)/1</f>
        <v>345</v>
      </c>
      <c r="Q46" s="117">
        <v>360</v>
      </c>
      <c r="R46" s="118">
        <v>300</v>
      </c>
      <c r="S46" s="24">
        <f t="shared" si="12"/>
        <v>330</v>
      </c>
    </row>
    <row r="47" spans="1:19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48" sqref="L48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52" customWidth="1"/>
    <col min="11" max="11" width="16.85546875" style="152" customWidth="1"/>
    <col min="12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09" t="s">
        <v>96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9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</row>
    <row r="3" spans="1:19" ht="18.75" customHeight="1" thickBot="1" x14ac:dyDescent="0.3">
      <c r="A3" s="210"/>
      <c r="B3" s="211"/>
      <c r="C3" s="211"/>
      <c r="D3" s="210"/>
      <c r="E3" s="211"/>
      <c r="F3" s="211"/>
      <c r="G3" s="211"/>
      <c r="H3" s="211"/>
      <c r="I3" s="211"/>
      <c r="J3" s="211"/>
      <c r="K3" s="211"/>
      <c r="L3" s="211"/>
      <c r="M3" s="211"/>
    </row>
    <row r="4" spans="1:19" ht="28.9" customHeight="1" thickBot="1" x14ac:dyDescent="0.3">
      <c r="A4" s="212" t="s">
        <v>0</v>
      </c>
      <c r="B4" s="215" t="s">
        <v>1</v>
      </c>
      <c r="C4" s="215" t="s">
        <v>68</v>
      </c>
      <c r="D4" s="217" t="s">
        <v>18</v>
      </c>
      <c r="E4" s="234" t="s">
        <v>74</v>
      </c>
      <c r="F4" s="235"/>
      <c r="G4" s="235"/>
      <c r="H4" s="235"/>
      <c r="I4" s="235"/>
      <c r="J4" s="235"/>
      <c r="K4" s="235"/>
      <c r="L4" s="235"/>
      <c r="M4" s="236"/>
      <c r="N4" s="228" t="s">
        <v>73</v>
      </c>
      <c r="O4" s="229"/>
      <c r="P4" s="230"/>
      <c r="Q4" s="203" t="s">
        <v>78</v>
      </c>
      <c r="R4" s="204"/>
      <c r="S4" s="205"/>
    </row>
    <row r="5" spans="1:19" ht="40.5" customHeight="1" thickBot="1" x14ac:dyDescent="0.3">
      <c r="A5" s="213"/>
      <c r="B5" s="216"/>
      <c r="C5" s="216"/>
      <c r="D5" s="218"/>
      <c r="E5" s="231" t="s">
        <v>77</v>
      </c>
      <c r="F5" s="232"/>
      <c r="G5" s="232"/>
      <c r="H5" s="232"/>
      <c r="I5" s="233"/>
      <c r="J5" s="206" t="s">
        <v>14</v>
      </c>
      <c r="K5" s="207"/>
      <c r="L5" s="207"/>
      <c r="M5" s="207"/>
      <c r="N5" s="207"/>
      <c r="O5" s="207"/>
      <c r="P5" s="207"/>
      <c r="Q5" s="207"/>
      <c r="R5" s="207"/>
      <c r="S5" s="208"/>
    </row>
    <row r="6" spans="1:19" ht="58.5" customHeight="1" thickBot="1" x14ac:dyDescent="0.3">
      <c r="A6" s="214"/>
      <c r="B6" s="216"/>
      <c r="C6" s="216"/>
      <c r="D6" s="218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157" t="s">
        <v>16</v>
      </c>
      <c r="K6" s="149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158">
        <v>0</v>
      </c>
      <c r="K7" s="150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159">
        <v>840</v>
      </c>
      <c r="K8" s="151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159">
        <v>392</v>
      </c>
      <c r="K9" s="151">
        <v>317</v>
      </c>
      <c r="L9" s="95">
        <v>470</v>
      </c>
      <c r="M9" s="96">
        <f t="shared" ref="M9:M13" si="1">(J9+K9+L9)/3</f>
        <v>393</v>
      </c>
      <c r="N9" s="105">
        <v>760</v>
      </c>
      <c r="O9" s="98">
        <v>490</v>
      </c>
      <c r="P9" s="99">
        <f t="shared" ref="P9:P11" si="2">SUM(N9+O9)/2</f>
        <v>625</v>
      </c>
      <c r="Q9" s="100">
        <v>225</v>
      </c>
      <c r="R9" s="98">
        <v>530</v>
      </c>
      <c r="S9" s="19">
        <f t="shared" ref="S9:S11" si="3"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159">
        <v>466</v>
      </c>
      <c r="K10" s="151">
        <v>539</v>
      </c>
      <c r="L10" s="95">
        <v>450</v>
      </c>
      <c r="M10" s="96">
        <f t="shared" si="1"/>
        <v>485</v>
      </c>
      <c r="N10" s="100">
        <v>410</v>
      </c>
      <c r="O10" s="98">
        <v>695</v>
      </c>
      <c r="P10" s="99">
        <f t="shared" si="2"/>
        <v>552.5</v>
      </c>
      <c r="Q10" s="100">
        <v>560</v>
      </c>
      <c r="R10" s="98">
        <v>520</v>
      </c>
      <c r="S10" s="19">
        <f t="shared" si="3"/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328</v>
      </c>
      <c r="G11" s="95">
        <v>312</v>
      </c>
      <c r="H11" s="92">
        <v>300</v>
      </c>
      <c r="I11" s="93">
        <f t="shared" si="0"/>
        <v>305.75</v>
      </c>
      <c r="J11" s="159">
        <v>344</v>
      </c>
      <c r="K11" s="151">
        <v>385</v>
      </c>
      <c r="L11" s="95">
        <v>300</v>
      </c>
      <c r="M11" s="96">
        <f t="shared" si="1"/>
        <v>343</v>
      </c>
      <c r="N11" s="100">
        <v>385</v>
      </c>
      <c r="O11" s="98">
        <v>405</v>
      </c>
      <c r="P11" s="99">
        <f t="shared" si="2"/>
        <v>395</v>
      </c>
      <c r="Q11" s="100">
        <v>395</v>
      </c>
      <c r="R11" s="98">
        <v>360</v>
      </c>
      <c r="S11" s="19">
        <f t="shared" si="3"/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159">
        <v>753</v>
      </c>
      <c r="K12" s="151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159">
        <v>214</v>
      </c>
      <c r="K13" s="151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159">
        <v>230</v>
      </c>
      <c r="K14" s="151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159">
        <v>486</v>
      </c>
      <c r="K15" s="151">
        <v>682</v>
      </c>
      <c r="L15" s="95">
        <v>480</v>
      </c>
      <c r="M15" s="96">
        <f t="shared" ref="M15:M46" si="6">(J15+K15+L15)/3</f>
        <v>549.33333333333337</v>
      </c>
      <c r="N15" s="97">
        <v>640</v>
      </c>
      <c r="O15" s="98">
        <v>695</v>
      </c>
      <c r="P15" s="99">
        <f>SUM(N15+O15)/1</f>
        <v>1335</v>
      </c>
      <c r="Q15" s="100">
        <v>0</v>
      </c>
      <c r="R15" s="98">
        <v>0</v>
      </c>
      <c r="S15" s="19">
        <f>SUM(Q15+R15)/2</f>
        <v>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9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159">
        <v>900</v>
      </c>
      <c r="K16" s="151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7">SUM(N16+O16)/2</f>
        <v>975</v>
      </c>
      <c r="Q16" s="100">
        <v>890</v>
      </c>
      <c r="R16" s="98">
        <v>1340</v>
      </c>
      <c r="S16" s="19">
        <f t="shared" ref="S16:S17" si="8"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ref="I17:I30" si="9">(E17+F17+G17+H17)/4</f>
        <v>172.69</v>
      </c>
      <c r="J17" s="159">
        <v>234.6</v>
      </c>
      <c r="K17" s="151">
        <v>193</v>
      </c>
      <c r="L17" s="95">
        <v>222</v>
      </c>
      <c r="M17" s="96">
        <f t="shared" si="6"/>
        <v>216.53333333333333</v>
      </c>
      <c r="N17" s="100">
        <v>205</v>
      </c>
      <c r="O17" s="98">
        <v>244</v>
      </c>
      <c r="P17" s="99">
        <f t="shared" si="7"/>
        <v>224.5</v>
      </c>
      <c r="Q17" s="100">
        <v>195</v>
      </c>
      <c r="R17" s="98">
        <v>195</v>
      </c>
      <c r="S17" s="19">
        <f t="shared" si="8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9"/>
        <v>361.76249999999999</v>
      </c>
      <c r="J18" s="159">
        <v>308</v>
      </c>
      <c r="K18" s="151">
        <v>514</v>
      </c>
      <c r="L18" s="95">
        <v>495</v>
      </c>
      <c r="M18" s="96">
        <f t="shared" si="6"/>
        <v>439</v>
      </c>
      <c r="N18" s="97">
        <v>333.33</v>
      </c>
      <c r="O18" s="98">
        <v>540</v>
      </c>
      <c r="P18" s="99">
        <f t="shared" si="7"/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0">
        <v>517.39</v>
      </c>
      <c r="G19" s="95">
        <v>414</v>
      </c>
      <c r="H19" s="92">
        <v>560</v>
      </c>
      <c r="I19" s="93">
        <f t="shared" si="9"/>
        <v>512.84749999999997</v>
      </c>
      <c r="J19" s="159">
        <v>547.37</v>
      </c>
      <c r="K19" s="151">
        <v>504</v>
      </c>
      <c r="L19" s="95">
        <v>850</v>
      </c>
      <c r="M19" s="96">
        <f t="shared" si="6"/>
        <v>633.79</v>
      </c>
      <c r="N19" s="97">
        <v>972.97</v>
      </c>
      <c r="O19" s="98">
        <v>560</v>
      </c>
      <c r="P19" s="99">
        <f t="shared" si="7"/>
        <v>766.48500000000001</v>
      </c>
      <c r="Q19" s="10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9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160">
        <v>775</v>
      </c>
      <c r="K20" s="151">
        <v>681</v>
      </c>
      <c r="L20" s="95">
        <v>640</v>
      </c>
      <c r="M20" s="96">
        <f t="shared" si="6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19">
        <f t="shared" ref="S20:S30" si="10">SUM(Q20+R20)/2</f>
        <v>742.5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9"/>
        <v>117.25</v>
      </c>
      <c r="J21" s="159">
        <v>115</v>
      </c>
      <c r="K21" s="151">
        <v>120</v>
      </c>
      <c r="L21" s="95">
        <v>150</v>
      </c>
      <c r="M21" s="96">
        <f t="shared" si="6"/>
        <v>128.33333333333334</v>
      </c>
      <c r="N21" s="105">
        <v>170</v>
      </c>
      <c r="O21" s="98">
        <v>125</v>
      </c>
      <c r="P21" s="99">
        <f>SUM(N21+O21)/2</f>
        <v>147.5</v>
      </c>
      <c r="Q21" s="100">
        <v>125</v>
      </c>
      <c r="R21" s="98">
        <v>125</v>
      </c>
      <c r="S21" s="19">
        <f t="shared" si="10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9">
        <v>0</v>
      </c>
      <c r="F22" s="95">
        <v>785</v>
      </c>
      <c r="G22" s="95">
        <v>737</v>
      </c>
      <c r="H22" s="92">
        <v>921</v>
      </c>
      <c r="I22" s="93">
        <f>(E22+F22+G22+H22)/3</f>
        <v>814.33333333333337</v>
      </c>
      <c r="J22" s="161">
        <v>853</v>
      </c>
      <c r="K22" s="151">
        <v>1183</v>
      </c>
      <c r="L22" s="95">
        <v>750</v>
      </c>
      <c r="M22" s="96">
        <f t="shared" si="6"/>
        <v>928.66666666666663</v>
      </c>
      <c r="N22" s="100">
        <v>1210</v>
      </c>
      <c r="O22" s="98">
        <v>900</v>
      </c>
      <c r="P22" s="99">
        <f t="shared" ref="P22:P28" si="11">SUM(N22+O22)/2</f>
        <v>1055</v>
      </c>
      <c r="Q22" s="100">
        <v>980</v>
      </c>
      <c r="R22" s="98">
        <v>1140</v>
      </c>
      <c r="S22" s="19">
        <f t="shared" si="10"/>
        <v>1060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136</v>
      </c>
      <c r="G23" s="95">
        <v>161</v>
      </c>
      <c r="H23" s="127">
        <v>135</v>
      </c>
      <c r="I23" s="93">
        <f t="shared" si="9"/>
        <v>147.125</v>
      </c>
      <c r="J23" s="159">
        <v>153</v>
      </c>
      <c r="K23" s="151">
        <v>136</v>
      </c>
      <c r="L23" s="95">
        <v>165</v>
      </c>
      <c r="M23" s="96">
        <f t="shared" si="6"/>
        <v>151.33333333333334</v>
      </c>
      <c r="N23" s="100">
        <v>140</v>
      </c>
      <c r="O23" s="98">
        <v>175</v>
      </c>
      <c r="P23" s="99">
        <f t="shared" si="11"/>
        <v>157.5</v>
      </c>
      <c r="Q23" s="100">
        <v>200</v>
      </c>
      <c r="R23" s="98">
        <v>130</v>
      </c>
      <c r="S23" s="19">
        <f t="shared" si="10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9">
        <v>0</v>
      </c>
      <c r="F24" s="95">
        <v>97.4</v>
      </c>
      <c r="G24" s="95">
        <v>99</v>
      </c>
      <c r="H24" s="127">
        <v>98</v>
      </c>
      <c r="I24" s="93">
        <f>(E24+F24+G24+H24)/3</f>
        <v>98.133333333333326</v>
      </c>
      <c r="J24" s="159">
        <v>122</v>
      </c>
      <c r="K24" s="151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11"/>
        <v>130</v>
      </c>
      <c r="Q24" s="100">
        <v>118</v>
      </c>
      <c r="R24" s="98">
        <v>120</v>
      </c>
      <c r="S24" s="19">
        <f t="shared" si="10"/>
        <v>119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9"/>
        <v>267.82749999999999</v>
      </c>
      <c r="J25" s="159">
        <v>208</v>
      </c>
      <c r="K25" s="151">
        <v>317</v>
      </c>
      <c r="L25" s="95">
        <v>380</v>
      </c>
      <c r="M25" s="96">
        <f t="shared" si="6"/>
        <v>301.66666666666669</v>
      </c>
      <c r="N25" s="100">
        <v>270</v>
      </c>
      <c r="O25" s="98">
        <v>430</v>
      </c>
      <c r="P25" s="99">
        <f t="shared" si="11"/>
        <v>350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9"/>
        <v>330.73750000000001</v>
      </c>
      <c r="J26" s="159">
        <v>335</v>
      </c>
      <c r="K26" s="151">
        <v>346</v>
      </c>
      <c r="L26" s="95">
        <v>300</v>
      </c>
      <c r="M26" s="96">
        <f t="shared" si="6"/>
        <v>327</v>
      </c>
      <c r="N26" s="100">
        <v>380</v>
      </c>
      <c r="O26" s="98">
        <v>405</v>
      </c>
      <c r="P26" s="99">
        <f t="shared" si="11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9"/>
        <v>690.75</v>
      </c>
      <c r="J27" s="159">
        <v>1500</v>
      </c>
      <c r="K27" s="151">
        <v>830</v>
      </c>
      <c r="L27" s="95">
        <v>430</v>
      </c>
      <c r="M27" s="96">
        <f t="shared" si="6"/>
        <v>920</v>
      </c>
      <c r="N27" s="97">
        <v>1200</v>
      </c>
      <c r="O27" s="98">
        <v>740</v>
      </c>
      <c r="P27" s="99">
        <f t="shared" si="11"/>
        <v>970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9"/>
        <v>45.7</v>
      </c>
      <c r="J28" s="159">
        <v>49</v>
      </c>
      <c r="K28" s="154">
        <v>45</v>
      </c>
      <c r="L28" s="95">
        <v>45</v>
      </c>
      <c r="M28" s="96">
        <f t="shared" si="6"/>
        <v>46.333333333333336</v>
      </c>
      <c r="N28" s="100">
        <v>60</v>
      </c>
      <c r="O28" s="98">
        <v>60</v>
      </c>
      <c r="P28" s="99">
        <f t="shared" si="11"/>
        <v>60</v>
      </c>
      <c r="Q28" s="100">
        <v>55</v>
      </c>
      <c r="R28" s="98">
        <v>60</v>
      </c>
      <c r="S28" s="19">
        <f>SUM(Q28+R28)/2</f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9"/>
        <v>2501.75</v>
      </c>
      <c r="J29" s="159">
        <v>2938.46</v>
      </c>
      <c r="K29" s="151">
        <v>4400</v>
      </c>
      <c r="L29" s="95">
        <v>3000</v>
      </c>
      <c r="M29" s="96">
        <f t="shared" si="6"/>
        <v>3446.1533333333332</v>
      </c>
      <c r="N29" s="97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9"/>
        <v>61.1875</v>
      </c>
      <c r="J30" s="159">
        <v>60</v>
      </c>
      <c r="K30" s="151">
        <v>65</v>
      </c>
      <c r="L30" s="95">
        <v>59</v>
      </c>
      <c r="M30" s="96">
        <f t="shared" si="6"/>
        <v>61.333333333333336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159">
        <v>108</v>
      </c>
      <c r="K31" s="151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159">
        <v>108</v>
      </c>
      <c r="K32" s="151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127">
        <v>115</v>
      </c>
      <c r="I33" s="93">
        <f t="shared" ref="I33:I36" si="13">(E33+F33+G33+H33)/4</f>
        <v>102.9</v>
      </c>
      <c r="J33" s="159">
        <v>123</v>
      </c>
      <c r="K33" s="156">
        <v>119</v>
      </c>
      <c r="L33" s="95">
        <v>113</v>
      </c>
      <c r="M33" s="96">
        <f t="shared" si="6"/>
        <v>118.33333333333333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0">
        <v>65</v>
      </c>
      <c r="G34" s="95">
        <v>71</v>
      </c>
      <c r="H34" s="103">
        <v>58</v>
      </c>
      <c r="I34" s="93">
        <f t="shared" si="13"/>
        <v>66.0625</v>
      </c>
      <c r="J34" s="159">
        <v>80</v>
      </c>
      <c r="K34" s="151">
        <v>72</v>
      </c>
      <c r="L34" s="95">
        <v>70</v>
      </c>
      <c r="M34" s="96">
        <f t="shared" si="6"/>
        <v>74</v>
      </c>
      <c r="N34" s="100">
        <v>90</v>
      </c>
      <c r="O34" s="106">
        <v>100</v>
      </c>
      <c r="P34" s="99">
        <f>SUM(N34+O34)/1</f>
        <v>190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3"/>
        <v>65.7</v>
      </c>
      <c r="J35" s="159">
        <v>77</v>
      </c>
      <c r="K35" s="151">
        <v>82</v>
      </c>
      <c r="L35" s="95">
        <v>80</v>
      </c>
      <c r="M35" s="96">
        <f t="shared" si="6"/>
        <v>79.666666666666671</v>
      </c>
      <c r="N35" s="100">
        <v>95</v>
      </c>
      <c r="O35" s="98">
        <v>100</v>
      </c>
      <c r="P35" s="99">
        <f t="shared" ref="P35:P39" si="14">SUM(N35+O35)/2</f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127">
        <v>75</v>
      </c>
      <c r="I36" s="93">
        <f t="shared" si="13"/>
        <v>70.1875</v>
      </c>
      <c r="J36" s="159">
        <v>82</v>
      </c>
      <c r="K36" s="156">
        <v>77</v>
      </c>
      <c r="L36" s="95">
        <v>79</v>
      </c>
      <c r="M36" s="96">
        <f t="shared" si="6"/>
        <v>79.333333333333329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159">
        <v>81.2</v>
      </c>
      <c r="K37" s="151">
        <v>245</v>
      </c>
      <c r="L37" s="95">
        <v>105</v>
      </c>
      <c r="M37" s="96">
        <f t="shared" si="6"/>
        <v>143.73333333333332</v>
      </c>
      <c r="N37" s="97">
        <v>237.5</v>
      </c>
      <c r="O37" s="98">
        <v>300</v>
      </c>
      <c r="P37" s="99">
        <f t="shared" si="14"/>
        <v>268.75</v>
      </c>
      <c r="Q37" s="100">
        <v>55</v>
      </c>
      <c r="R37" s="98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78</v>
      </c>
      <c r="G38" s="95">
        <v>162</v>
      </c>
      <c r="H38" s="92">
        <v>179.45</v>
      </c>
      <c r="I38" s="93">
        <f t="shared" ref="I38:I43" si="15">(E38+F38+G38+H38)/4</f>
        <v>123.8625</v>
      </c>
      <c r="J38" s="159">
        <v>150</v>
      </c>
      <c r="K38" s="151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99</v>
      </c>
      <c r="P38" s="99">
        <f t="shared" si="14"/>
        <v>104.5</v>
      </c>
      <c r="Q38" s="100">
        <v>55</v>
      </c>
      <c r="R38" s="98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1">
        <v>74</v>
      </c>
      <c r="G39" s="95">
        <v>88</v>
      </c>
      <c r="H39" s="127">
        <v>95</v>
      </c>
      <c r="I39" s="93">
        <f t="shared" si="15"/>
        <v>89</v>
      </c>
      <c r="J39" s="159">
        <v>114</v>
      </c>
      <c r="K39" s="151">
        <v>113</v>
      </c>
      <c r="L39" s="91">
        <v>90</v>
      </c>
      <c r="M39" s="96">
        <f t="shared" si="6"/>
        <v>105.66666666666667</v>
      </c>
      <c r="N39" s="100">
        <v>130</v>
      </c>
      <c r="O39" s="98">
        <v>135</v>
      </c>
      <c r="P39" s="99">
        <f t="shared" si="14"/>
        <v>132.5</v>
      </c>
      <c r="Q39" s="100">
        <v>90</v>
      </c>
      <c r="R39" s="98">
        <v>80</v>
      </c>
      <c r="S39" s="19">
        <f t="shared" si="12"/>
        <v>85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7">
        <v>0</v>
      </c>
      <c r="F40" s="91">
        <v>61</v>
      </c>
      <c r="G40" s="95">
        <v>87</v>
      </c>
      <c r="H40" s="127">
        <v>90</v>
      </c>
      <c r="I40" s="93">
        <f>(E40+F40+G40+H40)/3</f>
        <v>79.333333333333329</v>
      </c>
      <c r="J40" s="159">
        <v>104</v>
      </c>
      <c r="K40" s="151">
        <v>105</v>
      </c>
      <c r="L40" s="95">
        <v>100</v>
      </c>
      <c r="M40" s="96">
        <f t="shared" si="6"/>
        <v>103</v>
      </c>
      <c r="N40" s="97">
        <v>130</v>
      </c>
      <c r="O40" s="98">
        <v>135</v>
      </c>
      <c r="P40" s="99">
        <f>SUM(N40+O40)/1</f>
        <v>265</v>
      </c>
      <c r="Q40" s="100">
        <v>0</v>
      </c>
      <c r="R40" s="98">
        <v>100</v>
      </c>
      <c r="S40" s="19">
        <f>SUM(Q40+R40)/1</f>
        <v>100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5">
        <v>85</v>
      </c>
      <c r="G41" s="95">
        <v>76</v>
      </c>
      <c r="H41" s="127">
        <v>85</v>
      </c>
      <c r="I41" s="93">
        <f t="shared" si="15"/>
        <v>89.125</v>
      </c>
      <c r="J41" s="159">
        <v>109</v>
      </c>
      <c r="K41" s="151">
        <v>98</v>
      </c>
      <c r="L41" s="95">
        <v>90</v>
      </c>
      <c r="M41" s="96">
        <f t="shared" si="6"/>
        <v>99</v>
      </c>
      <c r="N41" s="100">
        <v>125</v>
      </c>
      <c r="O41" s="98">
        <v>120</v>
      </c>
      <c r="P41" s="99">
        <f>SUM(N41+O41)/2</f>
        <v>122.5</v>
      </c>
      <c r="Q41" s="100">
        <v>98</v>
      </c>
      <c r="R41" s="98">
        <v>70</v>
      </c>
      <c r="S41" s="19">
        <f t="shared" si="12"/>
        <v>84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9">
        <v>0</v>
      </c>
      <c r="F42" s="95">
        <v>79</v>
      </c>
      <c r="G42" s="95">
        <v>105</v>
      </c>
      <c r="H42" s="103">
        <v>107</v>
      </c>
      <c r="I42" s="93">
        <f>(E42+F42+G42+H42)/3</f>
        <v>97</v>
      </c>
      <c r="J42" s="159">
        <v>132</v>
      </c>
      <c r="K42" s="151">
        <v>128</v>
      </c>
      <c r="L42" s="95">
        <v>115</v>
      </c>
      <c r="M42" s="96">
        <f t="shared" si="6"/>
        <v>125</v>
      </c>
      <c r="N42" s="105">
        <v>120</v>
      </c>
      <c r="O42" s="98">
        <v>165</v>
      </c>
      <c r="P42" s="99">
        <f>SUM(N42+O42)/2</f>
        <v>142.5</v>
      </c>
      <c r="Q42" s="100">
        <v>125</v>
      </c>
      <c r="R42" s="98">
        <v>100</v>
      </c>
      <c r="S42" s="19">
        <f t="shared" si="12"/>
        <v>112.5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73.5</v>
      </c>
      <c r="G43" s="95">
        <v>65</v>
      </c>
      <c r="H43" s="92">
        <v>88</v>
      </c>
      <c r="I43" s="93">
        <f t="shared" si="15"/>
        <v>78.5</v>
      </c>
      <c r="J43" s="159">
        <v>119</v>
      </c>
      <c r="K43" s="151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100">
        <v>130</v>
      </c>
      <c r="R43" s="98">
        <v>90</v>
      </c>
      <c r="S43" s="19">
        <f>SUM(Q43+R43)/1</f>
        <v>220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9">
        <v>0</v>
      </c>
      <c r="F44" s="95">
        <v>152</v>
      </c>
      <c r="G44" s="95">
        <v>0</v>
      </c>
      <c r="H44" s="103">
        <v>180</v>
      </c>
      <c r="I44" s="93">
        <f>(E44+F44+G44+H44)/2</f>
        <v>166</v>
      </c>
      <c r="J44" s="159">
        <v>119</v>
      </c>
      <c r="K44" s="154">
        <v>0</v>
      </c>
      <c r="L44" s="90">
        <v>280</v>
      </c>
      <c r="M44" s="96">
        <f>(J44+K44+L44)/2</f>
        <v>199.5</v>
      </c>
      <c r="N44" s="100">
        <v>0</v>
      </c>
      <c r="O44" s="98">
        <v>0</v>
      </c>
      <c r="P44" s="99">
        <f>SUM(N44+O44)/2</f>
        <v>0</v>
      </c>
      <c r="Q44" s="100">
        <v>210</v>
      </c>
      <c r="R44" s="108">
        <v>250</v>
      </c>
      <c r="S44" s="19">
        <f t="shared" si="12"/>
        <v>230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9">
        <v>0</v>
      </c>
      <c r="F45" s="91">
        <v>249</v>
      </c>
      <c r="G45" s="95">
        <v>203</v>
      </c>
      <c r="H45" s="92">
        <v>260</v>
      </c>
      <c r="I45" s="93">
        <f>(E45+F45+G45+H45)/3</f>
        <v>237.33333333333334</v>
      </c>
      <c r="J45" s="160">
        <v>320</v>
      </c>
      <c r="K45" s="154">
        <v>0</v>
      </c>
      <c r="L45" s="95">
        <v>320</v>
      </c>
      <c r="M45" s="96">
        <f>(J45+K45+L45)/2</f>
        <v>320</v>
      </c>
      <c r="N45" s="100">
        <v>0</v>
      </c>
      <c r="O45" s="104">
        <v>390</v>
      </c>
      <c r="P45" s="99">
        <f>SUM(N45+O45)/1</f>
        <v>390</v>
      </c>
      <c r="Q45" s="100">
        <v>0</v>
      </c>
      <c r="R45" s="98">
        <v>0</v>
      </c>
      <c r="S45" s="19">
        <f t="shared" si="12"/>
        <v>0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225</v>
      </c>
      <c r="G46" s="111">
        <v>191</v>
      </c>
      <c r="H46" s="113">
        <v>0</v>
      </c>
      <c r="I46" s="116">
        <f>(E46+F46+G46+H46)/3</f>
        <v>217.66666666666666</v>
      </c>
      <c r="J46" s="162">
        <v>302</v>
      </c>
      <c r="K46" s="155">
        <v>285</v>
      </c>
      <c r="L46" s="111">
        <v>280</v>
      </c>
      <c r="M46" s="116">
        <f t="shared" si="6"/>
        <v>289</v>
      </c>
      <c r="N46" s="129">
        <v>420</v>
      </c>
      <c r="O46" s="118">
        <v>345</v>
      </c>
      <c r="P46" s="119">
        <f>SUM(N46+O46)/1</f>
        <v>765</v>
      </c>
      <c r="Q46" s="117">
        <v>360</v>
      </c>
      <c r="R46" s="118">
        <v>300</v>
      </c>
      <c r="S46" s="24">
        <f t="shared" si="12"/>
        <v>330</v>
      </c>
    </row>
    <row r="47" spans="1:19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53"/>
      <c r="K50" s="153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53"/>
      <c r="K51" s="153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53"/>
      <c r="K52" s="153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J70" s="152"/>
      <c r="K70" s="15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J71" s="152"/>
      <c r="K71" s="15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J72" s="152"/>
      <c r="K72" s="153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J73" s="152"/>
      <c r="K73" s="153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J74" s="152"/>
      <c r="K74" s="153"/>
      <c r="L74" s="122"/>
      <c r="N74" s="71"/>
      <c r="O74" s="71"/>
      <c r="P74" s="71"/>
      <c r="Q74" s="72"/>
      <c r="R74" s="72"/>
      <c r="S74" s="6"/>
    </row>
    <row r="94" spans="10:19" s="121" customFormat="1" x14ac:dyDescent="0.25">
      <c r="J94" s="152"/>
      <c r="K94" s="153"/>
      <c r="L94" s="122"/>
      <c r="N94" s="71"/>
      <c r="O94" s="71"/>
      <c r="P94" s="71"/>
      <c r="Q94" s="72"/>
      <c r="R94" s="72"/>
      <c r="S94" s="6"/>
    </row>
    <row r="95" spans="10:19" s="121" customFormat="1" x14ac:dyDescent="0.25">
      <c r="J95" s="152"/>
      <c r="K95" s="153"/>
      <c r="L95" s="122"/>
      <c r="N95" s="71"/>
      <c r="O95" s="71"/>
      <c r="P95" s="71"/>
      <c r="Q95" s="72"/>
      <c r="R95" s="72"/>
      <c r="S95" s="6"/>
    </row>
    <row r="96" spans="10:19" s="121" customFormat="1" x14ac:dyDescent="0.25">
      <c r="J96" s="152"/>
      <c r="K96" s="153"/>
      <c r="L96" s="122"/>
      <c r="N96" s="71"/>
      <c r="O96" s="71"/>
      <c r="P96" s="71"/>
      <c r="Q96" s="72"/>
      <c r="R96" s="72"/>
      <c r="S96" s="6"/>
    </row>
    <row r="99" spans="10:19" s="121" customFormat="1" x14ac:dyDescent="0.25">
      <c r="J99" s="152"/>
      <c r="K99" s="153"/>
      <c r="L99" s="122"/>
      <c r="N99" s="71"/>
      <c r="O99" s="71"/>
      <c r="P99" s="71"/>
      <c r="Q99" s="72"/>
      <c r="R99" s="72"/>
      <c r="S99" s="6"/>
    </row>
    <row r="100" spans="10:19" s="121" customFormat="1" x14ac:dyDescent="0.25">
      <c r="J100" s="152"/>
      <c r="K100" s="153"/>
      <c r="L100" s="122"/>
      <c r="N100" s="71"/>
      <c r="O100" s="71"/>
      <c r="P100" s="71"/>
      <c r="Q100" s="72"/>
      <c r="R100" s="72"/>
      <c r="S100" s="6"/>
    </row>
    <row r="101" spans="10:19" s="121" customFormat="1" x14ac:dyDescent="0.25">
      <c r="J101" s="152"/>
      <c r="K101" s="153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K21" sqref="K21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09" t="s">
        <v>97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71"/>
      <c r="O1" s="71"/>
      <c r="Q1" s="72"/>
      <c r="R1" s="72"/>
      <c r="S1" s="72"/>
      <c r="T1" s="121"/>
    </row>
    <row r="2" spans="1:20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71"/>
      <c r="O2" s="71"/>
      <c r="Q2" s="72"/>
      <c r="R2" s="72"/>
      <c r="S2" s="72"/>
      <c r="T2" s="121"/>
    </row>
    <row r="3" spans="1:20" ht="18.75" customHeight="1" thickBot="1" x14ac:dyDescent="0.3">
      <c r="A3" s="237"/>
      <c r="B3" s="209"/>
      <c r="C3" s="209"/>
      <c r="D3" s="237"/>
      <c r="E3" s="209"/>
      <c r="F3" s="209"/>
      <c r="G3" s="209"/>
      <c r="H3" s="209"/>
      <c r="I3" s="209"/>
      <c r="J3" s="209"/>
      <c r="K3" s="209"/>
      <c r="L3" s="209"/>
      <c r="M3" s="209"/>
      <c r="N3" s="71"/>
      <c r="O3" s="71"/>
      <c r="Q3" s="72"/>
      <c r="R3" s="72"/>
      <c r="S3" s="72"/>
      <c r="T3" s="121"/>
    </row>
    <row r="4" spans="1:20" ht="28.9" customHeight="1" thickBot="1" x14ac:dyDescent="0.3">
      <c r="A4" s="238" t="s">
        <v>0</v>
      </c>
      <c r="B4" s="241" t="s">
        <v>1</v>
      </c>
      <c r="C4" s="241" t="s">
        <v>68</v>
      </c>
      <c r="D4" s="243" t="s">
        <v>18</v>
      </c>
      <c r="E4" s="234" t="s">
        <v>74</v>
      </c>
      <c r="F4" s="235"/>
      <c r="G4" s="235"/>
      <c r="H4" s="235"/>
      <c r="I4" s="235"/>
      <c r="J4" s="235"/>
      <c r="K4" s="235"/>
      <c r="L4" s="235"/>
      <c r="M4" s="236"/>
      <c r="N4" s="228" t="s">
        <v>73</v>
      </c>
      <c r="O4" s="229"/>
      <c r="P4" s="230"/>
      <c r="Q4" s="245" t="s">
        <v>78</v>
      </c>
      <c r="R4" s="246"/>
      <c r="S4" s="247"/>
      <c r="T4" s="121"/>
    </row>
    <row r="5" spans="1:20" ht="40.5" customHeight="1" thickBot="1" x14ac:dyDescent="0.3">
      <c r="A5" s="239"/>
      <c r="B5" s="242"/>
      <c r="C5" s="242"/>
      <c r="D5" s="244"/>
      <c r="E5" s="231" t="s">
        <v>77</v>
      </c>
      <c r="F5" s="232"/>
      <c r="G5" s="232"/>
      <c r="H5" s="232"/>
      <c r="I5" s="233"/>
      <c r="J5" s="206" t="s">
        <v>14</v>
      </c>
      <c r="K5" s="207"/>
      <c r="L5" s="207"/>
      <c r="M5" s="207"/>
      <c r="N5" s="207"/>
      <c r="O5" s="207"/>
      <c r="P5" s="207"/>
      <c r="Q5" s="207"/>
      <c r="R5" s="207"/>
      <c r="S5" s="208"/>
      <c r="T5" s="121"/>
    </row>
    <row r="6" spans="1:20" ht="58.5" customHeight="1" thickBot="1" x14ac:dyDescent="0.3">
      <c r="A6" s="240"/>
      <c r="B6" s="242"/>
      <c r="C6" s="242"/>
      <c r="D6" s="244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163">
        <v>290</v>
      </c>
      <c r="R7" s="87">
        <v>0</v>
      </c>
      <c r="S7" s="99">
        <f>SUM(Q7+R7)/1</f>
        <v>290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106">
        <v>1300</v>
      </c>
      <c r="S8" s="99">
        <f>SUM(Q8+R8)/2</f>
        <v>1192.5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ref="M9:M13" si="1">(J9+K9+L9)/3</f>
        <v>393</v>
      </c>
      <c r="N9" s="100">
        <v>760</v>
      </c>
      <c r="O9" s="98">
        <v>490</v>
      </c>
      <c r="P9" s="99">
        <f t="shared" ref="P9:P11" si="2">SUM(N9+O9)/2</f>
        <v>625</v>
      </c>
      <c r="Q9" s="97">
        <v>305</v>
      </c>
      <c r="R9" s="104">
        <v>250</v>
      </c>
      <c r="S9" s="99">
        <f t="shared" ref="S9:S11" si="3">SUM(Q9+R9)/2</f>
        <v>277.5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410</v>
      </c>
      <c r="O10" s="98">
        <v>695</v>
      </c>
      <c r="P10" s="99">
        <f t="shared" si="2"/>
        <v>552.5</v>
      </c>
      <c r="Q10" s="100">
        <v>560</v>
      </c>
      <c r="R10" s="106">
        <v>650</v>
      </c>
      <c r="S10" s="99">
        <f t="shared" si="3"/>
        <v>605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0">
        <v>350</v>
      </c>
      <c r="G11" s="95">
        <v>312</v>
      </c>
      <c r="H11" s="92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385</v>
      </c>
      <c r="O11" s="98">
        <v>405</v>
      </c>
      <c r="P11" s="99">
        <f t="shared" si="2"/>
        <v>395</v>
      </c>
      <c r="Q11" s="97">
        <v>420</v>
      </c>
      <c r="R11" s="106">
        <v>420</v>
      </c>
      <c r="S11" s="99">
        <f t="shared" si="3"/>
        <v>420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127">
        <v>102</v>
      </c>
      <c r="I13" s="93">
        <f t="shared" si="0"/>
        <v>103.375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0</v>
      </c>
      <c r="O15" s="98">
        <v>695</v>
      </c>
      <c r="P15" s="99">
        <f>SUM(N15+O15)/1</f>
        <v>695</v>
      </c>
      <c r="Q15" s="100">
        <v>0</v>
      </c>
      <c r="R15" s="106">
        <v>670</v>
      </c>
      <c r="S15" s="99">
        <f>SUM(Q15+R15)/1</f>
        <v>670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7">SUM(N16+O16)/2</f>
        <v>975</v>
      </c>
      <c r="Q16" s="97">
        <v>1260</v>
      </c>
      <c r="R16" s="104">
        <v>1000</v>
      </c>
      <c r="S16" s="99">
        <f t="shared" ref="S16:S17" si="8">SUM(Q16+R16)/2</f>
        <v>1130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170.66</v>
      </c>
      <c r="F17" s="95">
        <v>180.55</v>
      </c>
      <c r="G17" s="95">
        <v>144</v>
      </c>
      <c r="H17" s="127">
        <v>222.22</v>
      </c>
      <c r="I17" s="93">
        <f t="shared" ref="I17:I30" si="9">(E17+F17+G17+H17)/4</f>
        <v>179.35750000000002</v>
      </c>
      <c r="J17" s="94">
        <v>234.6</v>
      </c>
      <c r="K17" s="95">
        <v>193</v>
      </c>
      <c r="L17" s="91">
        <v>210</v>
      </c>
      <c r="M17" s="96">
        <f t="shared" si="6"/>
        <v>212.53333333333333</v>
      </c>
      <c r="N17" s="100">
        <v>205</v>
      </c>
      <c r="O17" s="98">
        <v>244</v>
      </c>
      <c r="P17" s="99">
        <f t="shared" si="7"/>
        <v>224.5</v>
      </c>
      <c r="Q17" s="100">
        <v>195</v>
      </c>
      <c r="R17" s="98">
        <v>195</v>
      </c>
      <c r="S17" s="99">
        <f t="shared" si="8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103">
        <v>338.88</v>
      </c>
      <c r="I18" s="93">
        <f t="shared" si="9"/>
        <v>345.09500000000003</v>
      </c>
      <c r="J18" s="94">
        <v>308</v>
      </c>
      <c r="K18" s="95">
        <v>514</v>
      </c>
      <c r="L18" s="95">
        <v>495</v>
      </c>
      <c r="M18" s="96">
        <f t="shared" si="6"/>
        <v>439</v>
      </c>
      <c r="N18" s="100">
        <v>333.33</v>
      </c>
      <c r="O18" s="98">
        <v>540</v>
      </c>
      <c r="P18" s="99">
        <f t="shared" si="7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560</v>
      </c>
      <c r="F19" s="95">
        <v>517.39</v>
      </c>
      <c r="G19" s="95">
        <v>414</v>
      </c>
      <c r="H19" s="92">
        <v>560</v>
      </c>
      <c r="I19" s="93">
        <f t="shared" si="9"/>
        <v>512.84749999999997</v>
      </c>
      <c r="J19" s="94">
        <v>547.37</v>
      </c>
      <c r="K19" s="95">
        <v>504</v>
      </c>
      <c r="L19" s="95">
        <v>850</v>
      </c>
      <c r="M19" s="96">
        <f t="shared" si="6"/>
        <v>633.79</v>
      </c>
      <c r="N19" s="100">
        <v>972.97</v>
      </c>
      <c r="O19" s="98">
        <v>560</v>
      </c>
      <c r="P19" s="99">
        <f t="shared" si="7"/>
        <v>766.48500000000001</v>
      </c>
      <c r="Q19" s="100">
        <v>620</v>
      </c>
      <c r="R19" s="98">
        <v>600</v>
      </c>
      <c r="S19" s="99">
        <f>SUM(Q19+R19)/2</f>
        <v>610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6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99">
        <f t="shared" ref="S20:S30" si="10">SUM(Q20+R20)/2</f>
        <v>742.5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9"/>
        <v>117.25</v>
      </c>
      <c r="J21" s="94">
        <v>115</v>
      </c>
      <c r="K21" s="95">
        <v>120</v>
      </c>
      <c r="L21" s="95">
        <v>150</v>
      </c>
      <c r="M21" s="96">
        <f t="shared" si="6"/>
        <v>128.33333333333334</v>
      </c>
      <c r="N21" s="100">
        <v>170</v>
      </c>
      <c r="O21" s="98">
        <v>125</v>
      </c>
      <c r="P21" s="99">
        <f>SUM(N21+O21)/2</f>
        <v>147.5</v>
      </c>
      <c r="Q21" s="100">
        <v>125</v>
      </c>
      <c r="R21" s="98">
        <v>125</v>
      </c>
      <c r="S21" s="99">
        <f t="shared" si="10"/>
        <v>125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921</v>
      </c>
      <c r="I22" s="93">
        <f>(E22+F22+G22+H22)/3</f>
        <v>814.33333333333337</v>
      </c>
      <c r="J22" s="94">
        <v>853</v>
      </c>
      <c r="K22" s="95">
        <v>1183</v>
      </c>
      <c r="L22" s="90">
        <v>980</v>
      </c>
      <c r="M22" s="96">
        <f t="shared" si="6"/>
        <v>1005.3333333333334</v>
      </c>
      <c r="N22" s="100">
        <v>1210</v>
      </c>
      <c r="O22" s="98">
        <v>900</v>
      </c>
      <c r="P22" s="99">
        <f t="shared" ref="P22:P28" si="11">SUM(N22+O22)/2</f>
        <v>1055</v>
      </c>
      <c r="Q22" s="97">
        <v>1250</v>
      </c>
      <c r="R22" s="106">
        <v>1150</v>
      </c>
      <c r="S22" s="99">
        <f t="shared" si="10"/>
        <v>1200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9">
        <v>135.5</v>
      </c>
      <c r="F23" s="95">
        <v>136</v>
      </c>
      <c r="G23" s="95">
        <v>161</v>
      </c>
      <c r="H23" s="103">
        <v>134.69999999999999</v>
      </c>
      <c r="I23" s="93">
        <f t="shared" si="9"/>
        <v>141.80000000000001</v>
      </c>
      <c r="J23" s="94">
        <v>153</v>
      </c>
      <c r="K23" s="95">
        <v>136</v>
      </c>
      <c r="L23" s="95">
        <v>165</v>
      </c>
      <c r="M23" s="96">
        <f t="shared" si="6"/>
        <v>151.33333333333334</v>
      </c>
      <c r="N23" s="97">
        <v>170</v>
      </c>
      <c r="O23" s="98">
        <v>175</v>
      </c>
      <c r="P23" s="99">
        <f t="shared" si="11"/>
        <v>172.5</v>
      </c>
      <c r="Q23" s="100">
        <v>200</v>
      </c>
      <c r="R23" s="106">
        <v>140</v>
      </c>
      <c r="S23" s="99">
        <f t="shared" si="10"/>
        <v>170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0</v>
      </c>
      <c r="F24" s="95">
        <v>97.4</v>
      </c>
      <c r="G24" s="95">
        <v>99</v>
      </c>
      <c r="H24" s="103">
        <v>96</v>
      </c>
      <c r="I24" s="93">
        <f>(E24+F24+G24+H24)/3</f>
        <v>97.466666666666654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11"/>
        <v>130</v>
      </c>
      <c r="Q24" s="100">
        <v>118</v>
      </c>
      <c r="R24" s="98">
        <v>120</v>
      </c>
      <c r="S24" s="99">
        <f t="shared" si="10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9"/>
        <v>267.82749999999999</v>
      </c>
      <c r="J25" s="94">
        <v>208</v>
      </c>
      <c r="K25" s="95">
        <v>317</v>
      </c>
      <c r="L25" s="90">
        <v>420</v>
      </c>
      <c r="M25" s="96">
        <f t="shared" si="6"/>
        <v>315</v>
      </c>
      <c r="N25" s="100">
        <v>270</v>
      </c>
      <c r="O25" s="98">
        <v>430</v>
      </c>
      <c r="P25" s="99">
        <f t="shared" si="11"/>
        <v>350</v>
      </c>
      <c r="Q25" s="105">
        <v>295</v>
      </c>
      <c r="R25" s="106">
        <v>280</v>
      </c>
      <c r="S25" s="99">
        <f t="shared" si="10"/>
        <v>287.5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9"/>
        <v>330.73750000000001</v>
      </c>
      <c r="J26" s="94">
        <v>335</v>
      </c>
      <c r="K26" s="95">
        <v>346</v>
      </c>
      <c r="L26" s="95">
        <v>300</v>
      </c>
      <c r="M26" s="96">
        <f t="shared" si="6"/>
        <v>327</v>
      </c>
      <c r="N26" s="100">
        <v>380</v>
      </c>
      <c r="O26" s="98">
        <v>405</v>
      </c>
      <c r="P26" s="99">
        <f t="shared" si="11"/>
        <v>392.5</v>
      </c>
      <c r="Q26" s="105">
        <v>320</v>
      </c>
      <c r="R26" s="98">
        <v>0</v>
      </c>
      <c r="S26" s="99">
        <f>SUM(Q26+R26)/1</f>
        <v>320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9"/>
        <v>690.75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97">
        <v>1260</v>
      </c>
      <c r="O27" s="98">
        <v>740</v>
      </c>
      <c r="P27" s="99">
        <f t="shared" si="11"/>
        <v>1000</v>
      </c>
      <c r="Q27" s="100">
        <v>1900</v>
      </c>
      <c r="R27" s="98">
        <v>900</v>
      </c>
      <c r="S27" s="99">
        <f t="shared" si="10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43.8</v>
      </c>
      <c r="F28" s="95">
        <v>44</v>
      </c>
      <c r="G28" s="95">
        <v>45</v>
      </c>
      <c r="H28" s="92">
        <v>50</v>
      </c>
      <c r="I28" s="93">
        <f t="shared" si="9"/>
        <v>45.7</v>
      </c>
      <c r="J28" s="94">
        <v>49</v>
      </c>
      <c r="K28" s="95">
        <v>45</v>
      </c>
      <c r="L28" s="90">
        <v>75</v>
      </c>
      <c r="M28" s="96">
        <f t="shared" si="6"/>
        <v>56.333333333333336</v>
      </c>
      <c r="N28" s="100">
        <v>60</v>
      </c>
      <c r="O28" s="98">
        <v>60</v>
      </c>
      <c r="P28" s="99">
        <f t="shared" si="11"/>
        <v>60</v>
      </c>
      <c r="Q28" s="100">
        <v>55</v>
      </c>
      <c r="R28" s="98">
        <v>60</v>
      </c>
      <c r="S28" s="99">
        <f>SUM(Q28+R28)/2</f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9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10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9"/>
        <v>61.1875</v>
      </c>
      <c r="J30" s="94">
        <v>60</v>
      </c>
      <c r="K30" s="95">
        <v>65</v>
      </c>
      <c r="L30" s="95">
        <v>59</v>
      </c>
      <c r="M30" s="96">
        <f t="shared" si="6"/>
        <v>61.333333333333336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99">
        <f t="shared" si="10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2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103.6</v>
      </c>
      <c r="F33" s="95">
        <v>86</v>
      </c>
      <c r="G33" s="95">
        <v>107</v>
      </c>
      <c r="H33" s="103">
        <v>104</v>
      </c>
      <c r="I33" s="93">
        <f t="shared" ref="I33:I36" si="13">(E33+F33+G33+H33)/4</f>
        <v>100.15</v>
      </c>
      <c r="J33" s="94">
        <v>123</v>
      </c>
      <c r="K33" s="95">
        <v>119</v>
      </c>
      <c r="L33" s="95">
        <v>113</v>
      </c>
      <c r="M33" s="96">
        <f t="shared" si="6"/>
        <v>118.33333333333333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12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70.25</v>
      </c>
      <c r="F34" s="95">
        <v>65</v>
      </c>
      <c r="G34" s="95">
        <v>71</v>
      </c>
      <c r="H34" s="127">
        <v>59</v>
      </c>
      <c r="I34" s="93">
        <f t="shared" si="13"/>
        <v>66.3125</v>
      </c>
      <c r="J34" s="94">
        <v>80</v>
      </c>
      <c r="K34" s="95">
        <v>72</v>
      </c>
      <c r="L34" s="90">
        <v>75</v>
      </c>
      <c r="M34" s="96">
        <f t="shared" si="6"/>
        <v>75.666666666666671</v>
      </c>
      <c r="N34" s="100">
        <v>90</v>
      </c>
      <c r="O34" s="98">
        <v>100</v>
      </c>
      <c r="P34" s="99">
        <f>SUM(N34+O34)/1</f>
        <v>190</v>
      </c>
      <c r="Q34" s="100">
        <v>120</v>
      </c>
      <c r="R34" s="98">
        <v>75</v>
      </c>
      <c r="S34" s="99">
        <f t="shared" si="12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3"/>
        <v>65.7</v>
      </c>
      <c r="J35" s="94">
        <v>77</v>
      </c>
      <c r="K35" s="95">
        <v>82</v>
      </c>
      <c r="L35" s="95">
        <v>80</v>
      </c>
      <c r="M35" s="96">
        <f t="shared" si="6"/>
        <v>79.666666666666671</v>
      </c>
      <c r="N35" s="100">
        <v>95</v>
      </c>
      <c r="O35" s="98">
        <v>100</v>
      </c>
      <c r="P35" s="99">
        <f t="shared" ref="P35:P39" si="14">SUM(N35+O35)/2</f>
        <v>97.5</v>
      </c>
      <c r="Q35" s="97">
        <v>85</v>
      </c>
      <c r="R35" s="98">
        <v>70</v>
      </c>
      <c r="S35" s="99">
        <f>SUM(Q35+R35)/2</f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103">
        <v>68</v>
      </c>
      <c r="I36" s="93">
        <f t="shared" si="13"/>
        <v>68.4375</v>
      </c>
      <c r="J36" s="94">
        <v>82</v>
      </c>
      <c r="K36" s="95">
        <v>77</v>
      </c>
      <c r="L36" s="95">
        <v>79</v>
      </c>
      <c r="M36" s="96">
        <f t="shared" si="6"/>
        <v>79.333333333333329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99">
        <f t="shared" si="12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237.5</v>
      </c>
      <c r="O37" s="98">
        <v>300</v>
      </c>
      <c r="P37" s="99">
        <f t="shared" si="14"/>
        <v>268.75</v>
      </c>
      <c r="Q37" s="97">
        <v>125</v>
      </c>
      <c r="R37" s="98">
        <v>90</v>
      </c>
      <c r="S37" s="99">
        <f t="shared" si="12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103">
        <v>161.63</v>
      </c>
      <c r="I38" s="93">
        <f t="shared" ref="I38:I43" si="15">(E38+F38+G38+H38)/4</f>
        <v>119.4075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99</v>
      </c>
      <c r="P38" s="99">
        <f t="shared" si="14"/>
        <v>104.5</v>
      </c>
      <c r="Q38" s="97">
        <v>125</v>
      </c>
      <c r="R38" s="98">
        <v>90</v>
      </c>
      <c r="S38" s="99">
        <f t="shared" si="12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99</v>
      </c>
      <c r="F39" s="91">
        <v>68</v>
      </c>
      <c r="G39" s="95">
        <v>88</v>
      </c>
      <c r="H39" s="92">
        <v>95</v>
      </c>
      <c r="I39" s="93">
        <f t="shared" si="15"/>
        <v>87.5</v>
      </c>
      <c r="J39" s="94">
        <v>114</v>
      </c>
      <c r="K39" s="95">
        <v>113</v>
      </c>
      <c r="L39" s="95">
        <v>90</v>
      </c>
      <c r="M39" s="96">
        <f t="shared" si="6"/>
        <v>105.66666666666667</v>
      </c>
      <c r="N39" s="100">
        <v>130</v>
      </c>
      <c r="O39" s="98">
        <v>135</v>
      </c>
      <c r="P39" s="99">
        <f t="shared" si="14"/>
        <v>132.5</v>
      </c>
      <c r="Q39" s="100">
        <v>90</v>
      </c>
      <c r="R39" s="104">
        <v>85</v>
      </c>
      <c r="S39" s="99">
        <f t="shared" si="12"/>
        <v>87.5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0</v>
      </c>
      <c r="F40" s="95">
        <v>61</v>
      </c>
      <c r="G40" s="95">
        <v>87</v>
      </c>
      <c r="H40" s="103">
        <v>88</v>
      </c>
      <c r="I40" s="93">
        <f>(E40+F40+G40+H40)/3</f>
        <v>78.666666666666671</v>
      </c>
      <c r="J40" s="94">
        <v>104</v>
      </c>
      <c r="K40" s="95">
        <v>105</v>
      </c>
      <c r="L40" s="95">
        <v>100</v>
      </c>
      <c r="M40" s="96">
        <f t="shared" si="6"/>
        <v>103</v>
      </c>
      <c r="N40" s="100">
        <v>130</v>
      </c>
      <c r="O40" s="98">
        <v>135</v>
      </c>
      <c r="P40" s="99">
        <f>SUM(N40+O40)/1</f>
        <v>265</v>
      </c>
      <c r="Q40" s="97">
        <v>110</v>
      </c>
      <c r="R40" s="98">
        <v>100</v>
      </c>
      <c r="S40" s="99">
        <f>SUM(Q40+R40)/1</f>
        <v>210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110.5</v>
      </c>
      <c r="F41" s="91">
        <v>80</v>
      </c>
      <c r="G41" s="95">
        <v>76</v>
      </c>
      <c r="H41" s="103">
        <v>82</v>
      </c>
      <c r="I41" s="93">
        <f t="shared" si="15"/>
        <v>87.125</v>
      </c>
      <c r="J41" s="94">
        <v>109</v>
      </c>
      <c r="K41" s="95">
        <v>98</v>
      </c>
      <c r="L41" s="91">
        <v>85</v>
      </c>
      <c r="M41" s="96">
        <f t="shared" si="6"/>
        <v>97.333333333333329</v>
      </c>
      <c r="N41" s="100">
        <v>125</v>
      </c>
      <c r="O41" s="98">
        <v>120</v>
      </c>
      <c r="P41" s="99">
        <f>SUM(N41+O41)/2</f>
        <v>122.5</v>
      </c>
      <c r="Q41" s="97">
        <v>110</v>
      </c>
      <c r="R41" s="106">
        <v>80</v>
      </c>
      <c r="S41" s="99">
        <f t="shared" si="12"/>
        <v>95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89">
        <v>120</v>
      </c>
      <c r="F42" s="95">
        <v>79</v>
      </c>
      <c r="G42" s="95">
        <v>105</v>
      </c>
      <c r="H42" s="127">
        <v>110</v>
      </c>
      <c r="I42" s="93">
        <f>(E42+F42+G42+H42)/4</f>
        <v>103.5</v>
      </c>
      <c r="J42" s="94">
        <v>132</v>
      </c>
      <c r="K42" s="95">
        <v>128</v>
      </c>
      <c r="L42" s="91">
        <v>105</v>
      </c>
      <c r="M42" s="96">
        <f t="shared" si="6"/>
        <v>121.66666666666667</v>
      </c>
      <c r="N42" s="100">
        <v>120</v>
      </c>
      <c r="O42" s="98">
        <v>165</v>
      </c>
      <c r="P42" s="99">
        <f>SUM(N42+O42)/2</f>
        <v>142.5</v>
      </c>
      <c r="Q42" s="105">
        <v>120</v>
      </c>
      <c r="R42" s="98">
        <v>100</v>
      </c>
      <c r="S42" s="99">
        <f t="shared" si="12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1">
        <v>61.5</v>
      </c>
      <c r="G43" s="95">
        <v>65</v>
      </c>
      <c r="H43" s="92">
        <v>88</v>
      </c>
      <c r="I43" s="93">
        <f t="shared" si="15"/>
        <v>75.5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97">
        <v>100</v>
      </c>
      <c r="O43" s="98">
        <v>135</v>
      </c>
      <c r="P43" s="99">
        <f>SUM(N43+O43)/2</f>
        <v>117.5</v>
      </c>
      <c r="Q43" s="105">
        <v>95</v>
      </c>
      <c r="R43" s="98">
        <v>90</v>
      </c>
      <c r="S43" s="99">
        <f>SUM(Q43+R43)/1</f>
        <v>185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0</v>
      </c>
      <c r="F44" s="90">
        <v>164</v>
      </c>
      <c r="G44" s="95">
        <v>0</v>
      </c>
      <c r="H44" s="92">
        <v>180</v>
      </c>
      <c r="I44" s="93">
        <f>(E44+F44+G44+H44)/2</f>
        <v>172</v>
      </c>
      <c r="J44" s="102">
        <v>243</v>
      </c>
      <c r="K44" s="90">
        <v>322</v>
      </c>
      <c r="L44" s="95">
        <v>280</v>
      </c>
      <c r="M44" s="96">
        <f>(J44+K44+L44)/3</f>
        <v>281.66666666666669</v>
      </c>
      <c r="N44" s="100">
        <v>0</v>
      </c>
      <c r="O44" s="106">
        <v>315</v>
      </c>
      <c r="P44" s="99">
        <f>SUM(N44+O44)/2</f>
        <v>157.5</v>
      </c>
      <c r="Q44" s="97">
        <v>270</v>
      </c>
      <c r="R44" s="164">
        <v>170</v>
      </c>
      <c r="S44" s="99">
        <f t="shared" si="12"/>
        <v>220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0">
        <v>345</v>
      </c>
      <c r="G45" s="95">
        <v>203</v>
      </c>
      <c r="H45" s="92">
        <v>260</v>
      </c>
      <c r="I45" s="93">
        <f>(E45+F45+G45+H45)/3</f>
        <v>269.33333333333331</v>
      </c>
      <c r="J45" s="102">
        <v>425</v>
      </c>
      <c r="K45" s="90">
        <v>450</v>
      </c>
      <c r="L45" s="90">
        <v>360</v>
      </c>
      <c r="M45" s="96">
        <f>(J45+K45+L45)/3</f>
        <v>411.66666666666669</v>
      </c>
      <c r="N45" s="100">
        <v>0</v>
      </c>
      <c r="O45" s="106">
        <v>535</v>
      </c>
      <c r="P45" s="99">
        <f>SUM(N45+O45)/1</f>
        <v>535</v>
      </c>
      <c r="Q45" s="97">
        <v>450</v>
      </c>
      <c r="R45" s="106">
        <v>320</v>
      </c>
      <c r="S45" s="99">
        <f t="shared" si="12"/>
        <v>385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8">
        <v>0</v>
      </c>
      <c r="I46" s="116">
        <f>(E46+F46+G46+H46)/3</f>
        <v>217.66666666666666</v>
      </c>
      <c r="J46" s="124">
        <v>302</v>
      </c>
      <c r="K46" s="111">
        <v>285</v>
      </c>
      <c r="L46" s="136">
        <v>390</v>
      </c>
      <c r="M46" s="116">
        <f t="shared" si="6"/>
        <v>325.66666666666669</v>
      </c>
      <c r="N46" s="117">
        <v>420</v>
      </c>
      <c r="O46" s="118">
        <v>345</v>
      </c>
      <c r="P46" s="119">
        <f>SUM(N46+O46)/1</f>
        <v>765</v>
      </c>
      <c r="Q46" s="125">
        <v>315</v>
      </c>
      <c r="R46" s="118">
        <v>300</v>
      </c>
      <c r="S46" s="119">
        <f t="shared" si="12"/>
        <v>307.5</v>
      </c>
      <c r="T46" s="121"/>
    </row>
    <row r="47" spans="1:20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B25" sqref="B25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09" t="s">
        <v>100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71"/>
      <c r="O1" s="71"/>
      <c r="Q1" s="72"/>
      <c r="R1" s="72"/>
      <c r="S1" s="72"/>
      <c r="T1" s="121"/>
    </row>
    <row r="2" spans="1:20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71"/>
      <c r="O2" s="71"/>
      <c r="Q2" s="72"/>
      <c r="R2" s="72"/>
      <c r="S2" s="72"/>
      <c r="T2" s="121"/>
    </row>
    <row r="3" spans="1:20" ht="18.75" customHeight="1" thickBot="1" x14ac:dyDescent="0.3">
      <c r="A3" s="237"/>
      <c r="B3" s="209"/>
      <c r="C3" s="209"/>
      <c r="D3" s="237"/>
      <c r="E3" s="209"/>
      <c r="F3" s="209"/>
      <c r="G3" s="209"/>
      <c r="H3" s="209"/>
      <c r="I3" s="209"/>
      <c r="J3" s="209"/>
      <c r="K3" s="209"/>
      <c r="L3" s="209"/>
      <c r="M3" s="209"/>
      <c r="N3" s="71"/>
      <c r="O3" s="71"/>
      <c r="Q3" s="72"/>
      <c r="R3" s="72"/>
      <c r="S3" s="72"/>
      <c r="T3" s="121"/>
    </row>
    <row r="4" spans="1:20" ht="28.9" customHeight="1" thickBot="1" x14ac:dyDescent="0.3">
      <c r="A4" s="238" t="s">
        <v>0</v>
      </c>
      <c r="B4" s="241" t="s">
        <v>1</v>
      </c>
      <c r="C4" s="241" t="s">
        <v>68</v>
      </c>
      <c r="D4" s="243" t="s">
        <v>18</v>
      </c>
      <c r="E4" s="234" t="s">
        <v>74</v>
      </c>
      <c r="F4" s="235"/>
      <c r="G4" s="235"/>
      <c r="H4" s="235"/>
      <c r="I4" s="235"/>
      <c r="J4" s="235"/>
      <c r="K4" s="235"/>
      <c r="L4" s="235"/>
      <c r="M4" s="236"/>
      <c r="N4" s="228" t="s">
        <v>73</v>
      </c>
      <c r="O4" s="229"/>
      <c r="P4" s="230"/>
      <c r="Q4" s="245" t="s">
        <v>78</v>
      </c>
      <c r="R4" s="246"/>
      <c r="S4" s="247"/>
      <c r="T4" s="121"/>
    </row>
    <row r="5" spans="1:20" ht="40.5" customHeight="1" thickBot="1" x14ac:dyDescent="0.3">
      <c r="A5" s="239"/>
      <c r="B5" s="242"/>
      <c r="C5" s="242"/>
      <c r="D5" s="244"/>
      <c r="E5" s="231" t="s">
        <v>77</v>
      </c>
      <c r="F5" s="232"/>
      <c r="G5" s="232"/>
      <c r="H5" s="232"/>
      <c r="I5" s="233"/>
      <c r="J5" s="206" t="s">
        <v>14</v>
      </c>
      <c r="K5" s="207"/>
      <c r="L5" s="207"/>
      <c r="M5" s="207"/>
      <c r="N5" s="207"/>
      <c r="O5" s="207"/>
      <c r="P5" s="207"/>
      <c r="Q5" s="207"/>
      <c r="R5" s="207"/>
      <c r="S5" s="208"/>
      <c r="T5" s="121"/>
    </row>
    <row r="6" spans="1:20" ht="58.5" customHeight="1" thickBot="1" x14ac:dyDescent="0.3">
      <c r="A6" s="240"/>
      <c r="B6" s="242"/>
      <c r="C6" s="242"/>
      <c r="D6" s="244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290</v>
      </c>
      <c r="R7" s="87">
        <v>0</v>
      </c>
      <c r="S7" s="183">
        <f>SUM(Q7+R7)/1</f>
        <v>290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846</v>
      </c>
      <c r="F8" s="95">
        <v>797</v>
      </c>
      <c r="G8" s="95">
        <v>660</v>
      </c>
      <c r="H8" s="92">
        <v>812</v>
      </c>
      <c r="I8" s="93">
        <f t="shared" ref="I8:I12" si="0">(E8+F8+G8+H8)/4</f>
        <v>778.75</v>
      </c>
      <c r="J8" s="94">
        <v>840</v>
      </c>
      <c r="K8" s="95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1300</v>
      </c>
      <c r="S8" s="99">
        <f>SUM(Q8+R8)/2</f>
        <v>1192.5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ref="M9:M13" si="1">(J9+K9+L9)/3</f>
        <v>393</v>
      </c>
      <c r="N9" s="100">
        <v>760</v>
      </c>
      <c r="O9" s="98">
        <v>490</v>
      </c>
      <c r="P9" s="99">
        <f t="shared" ref="P9:P10" si="2">SUM(N9+O9)/2</f>
        <v>625</v>
      </c>
      <c r="Q9" s="100">
        <v>305</v>
      </c>
      <c r="R9" s="98">
        <v>250</v>
      </c>
      <c r="S9" s="99">
        <f t="shared" ref="S9:S11" si="3">SUM(Q9+R9)/2</f>
        <v>277.5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485</v>
      </c>
      <c r="F10" s="95">
        <v>495</v>
      </c>
      <c r="G10" s="95">
        <v>456</v>
      </c>
      <c r="H10" s="92">
        <v>485</v>
      </c>
      <c r="I10" s="93">
        <f t="shared" si="0"/>
        <v>480.25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560</v>
      </c>
      <c r="O10" s="98">
        <v>695</v>
      </c>
      <c r="P10" s="99">
        <f t="shared" si="2"/>
        <v>627.5</v>
      </c>
      <c r="Q10" s="100">
        <v>560</v>
      </c>
      <c r="R10" s="98">
        <v>650</v>
      </c>
      <c r="S10" s="99">
        <f t="shared" si="3"/>
        <v>605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312</v>
      </c>
      <c r="H11" s="92">
        <v>283</v>
      </c>
      <c r="I11" s="93">
        <f t="shared" si="0"/>
        <v>307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385</v>
      </c>
      <c r="O11" s="98">
        <v>0</v>
      </c>
      <c r="P11" s="99">
        <f>SUM(N11+O11)/1</f>
        <v>385</v>
      </c>
      <c r="Q11" s="100">
        <v>420</v>
      </c>
      <c r="R11" s="98">
        <v>420</v>
      </c>
      <c r="S11" s="99">
        <f t="shared" si="3"/>
        <v>420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369</v>
      </c>
      <c r="H15" s="92">
        <v>531.76</v>
      </c>
      <c r="I15" s="93">
        <f>(E15+F15+G15+H15)/4</f>
        <v>484.38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640</v>
      </c>
      <c r="O15" s="98">
        <v>695</v>
      </c>
      <c r="P15" s="99">
        <f>SUM(N15+O15)/2</f>
        <v>667.5</v>
      </c>
      <c r="Q15" s="100">
        <v>690</v>
      </c>
      <c r="R15" s="98">
        <v>670</v>
      </c>
      <c r="S15" s="99">
        <f>SUM(Q15+R15)/2</f>
        <v>680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838</v>
      </c>
      <c r="F16" s="95">
        <v>1268</v>
      </c>
      <c r="G16" s="95">
        <v>1355</v>
      </c>
      <c r="H16" s="92">
        <v>978.6</v>
      </c>
      <c r="I16" s="93">
        <f t="shared" ref="I16:I19" si="7">(E16+F16+G16+H16)/4</f>
        <v>1109.9000000000001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8">SUM(N16+O16)/2</f>
        <v>975</v>
      </c>
      <c r="Q16" s="100">
        <v>1260</v>
      </c>
      <c r="R16" s="98">
        <v>1000</v>
      </c>
      <c r="S16" s="99">
        <f t="shared" ref="S16:S17" si="9">SUM(Q16+R16)/2</f>
        <v>1130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170.66</v>
      </c>
      <c r="F17" s="95">
        <v>180.55</v>
      </c>
      <c r="G17" s="95">
        <v>144</v>
      </c>
      <c r="H17" s="92">
        <v>170.66</v>
      </c>
      <c r="I17" s="93">
        <f t="shared" si="7"/>
        <v>166.4675</v>
      </c>
      <c r="J17" s="94">
        <v>234.6</v>
      </c>
      <c r="K17" s="95">
        <v>193</v>
      </c>
      <c r="L17" s="95">
        <v>210</v>
      </c>
      <c r="M17" s="96">
        <f t="shared" si="6"/>
        <v>212.53333333333333</v>
      </c>
      <c r="N17" s="100">
        <v>205</v>
      </c>
      <c r="O17" s="98">
        <v>244</v>
      </c>
      <c r="P17" s="99">
        <f t="shared" si="8"/>
        <v>224.5</v>
      </c>
      <c r="Q17" s="100">
        <v>195</v>
      </c>
      <c r="R17" s="98">
        <v>195</v>
      </c>
      <c r="S17" s="99">
        <f t="shared" si="9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 t="shared" si="7"/>
        <v>340.375</v>
      </c>
      <c r="J18" s="94">
        <v>308</v>
      </c>
      <c r="K18" s="95">
        <v>514</v>
      </c>
      <c r="L18" s="95">
        <v>535</v>
      </c>
      <c r="M18" s="96">
        <f t="shared" si="6"/>
        <v>452.33333333333331</v>
      </c>
      <c r="N18" s="100">
        <v>333.33</v>
      </c>
      <c r="O18" s="98">
        <v>540</v>
      </c>
      <c r="P18" s="99">
        <f t="shared" si="8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560</v>
      </c>
      <c r="F19" s="95">
        <v>517.39</v>
      </c>
      <c r="G19" s="95">
        <v>414</v>
      </c>
      <c r="H19" s="92">
        <v>560</v>
      </c>
      <c r="I19" s="93">
        <f t="shared" si="7"/>
        <v>512.84749999999997</v>
      </c>
      <c r="J19" s="94">
        <v>544.74</v>
      </c>
      <c r="K19" s="95">
        <v>504</v>
      </c>
      <c r="L19" s="95">
        <v>850</v>
      </c>
      <c r="M19" s="96">
        <f t="shared" si="6"/>
        <v>632.9133333333333</v>
      </c>
      <c r="N19" s="100">
        <v>972.97</v>
      </c>
      <c r="O19" s="98">
        <v>560</v>
      </c>
      <c r="P19" s="99">
        <f t="shared" si="8"/>
        <v>766.48500000000001</v>
      </c>
      <c r="Q19" s="100">
        <v>620</v>
      </c>
      <c r="R19" s="98">
        <v>600</v>
      </c>
      <c r="S19" s="99">
        <f>SUM(Q19+R19)/2</f>
        <v>610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6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99">
        <f t="shared" ref="S20:S30" si="10">SUM(Q20+R20)/2</f>
        <v>742.5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11">(E21+F21+G21+H21)/4</f>
        <v>117.25</v>
      </c>
      <c r="J21" s="94">
        <v>149</v>
      </c>
      <c r="K21" s="95">
        <v>120</v>
      </c>
      <c r="L21" s="95">
        <v>150</v>
      </c>
      <c r="M21" s="96">
        <f t="shared" si="6"/>
        <v>139.66666666666666</v>
      </c>
      <c r="N21" s="100">
        <v>170</v>
      </c>
      <c r="O21" s="98">
        <v>125</v>
      </c>
      <c r="P21" s="99">
        <f>SUM(N21+O21)/2</f>
        <v>147.5</v>
      </c>
      <c r="Q21" s="100">
        <v>125</v>
      </c>
      <c r="R21" s="98">
        <v>125</v>
      </c>
      <c r="S21" s="99">
        <f t="shared" si="10"/>
        <v>125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0</v>
      </c>
      <c r="I22" s="93">
        <f>(E22+F22+G22+H22)/2</f>
        <v>761</v>
      </c>
      <c r="J22" s="94">
        <v>1111</v>
      </c>
      <c r="K22" s="95">
        <v>1183</v>
      </c>
      <c r="L22" s="95">
        <v>980</v>
      </c>
      <c r="M22" s="96">
        <f t="shared" si="6"/>
        <v>1091.3333333333333</v>
      </c>
      <c r="N22" s="100">
        <v>1210</v>
      </c>
      <c r="O22" s="98">
        <v>900</v>
      </c>
      <c r="P22" s="99">
        <f t="shared" ref="P22:P28" si="12">SUM(N22+O22)/2</f>
        <v>1055</v>
      </c>
      <c r="Q22" s="100">
        <v>1250</v>
      </c>
      <c r="R22" s="98">
        <v>1150</v>
      </c>
      <c r="S22" s="99">
        <f t="shared" si="10"/>
        <v>1200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144</v>
      </c>
      <c r="G23" s="95">
        <v>161</v>
      </c>
      <c r="H23" s="92">
        <v>135.5</v>
      </c>
      <c r="I23" s="93">
        <f t="shared" si="11"/>
        <v>149.25</v>
      </c>
      <c r="J23" s="94">
        <v>153</v>
      </c>
      <c r="K23" s="95">
        <v>136</v>
      </c>
      <c r="L23" s="95">
        <v>165</v>
      </c>
      <c r="M23" s="96">
        <f t="shared" si="6"/>
        <v>151.33333333333334</v>
      </c>
      <c r="N23" s="100">
        <v>180</v>
      </c>
      <c r="O23" s="98">
        <v>175</v>
      </c>
      <c r="P23" s="99">
        <f t="shared" si="12"/>
        <v>177.5</v>
      </c>
      <c r="Q23" s="100">
        <v>200</v>
      </c>
      <c r="R23" s="98">
        <v>140</v>
      </c>
      <c r="S23" s="99">
        <f t="shared" si="10"/>
        <v>170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94.4</v>
      </c>
      <c r="F24" s="95">
        <v>97.4</v>
      </c>
      <c r="G24" s="95">
        <v>99</v>
      </c>
      <c r="H24" s="92">
        <v>97</v>
      </c>
      <c r="I24" s="93">
        <f t="shared" si="11"/>
        <v>96.95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12"/>
        <v>130</v>
      </c>
      <c r="Q24" s="100">
        <v>118</v>
      </c>
      <c r="R24" s="98">
        <v>120</v>
      </c>
      <c r="S24" s="99">
        <f t="shared" si="10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293.89999999999998</v>
      </c>
      <c r="I25" s="93">
        <f>(E25+F25+G25+H25)/4</f>
        <v>267.05250000000001</v>
      </c>
      <c r="J25" s="94">
        <v>208</v>
      </c>
      <c r="K25" s="95">
        <v>317</v>
      </c>
      <c r="L25" s="95">
        <v>420</v>
      </c>
      <c r="M25" s="96">
        <f t="shared" si="6"/>
        <v>315</v>
      </c>
      <c r="N25" s="100">
        <v>270</v>
      </c>
      <c r="O25" s="98">
        <v>430</v>
      </c>
      <c r="P25" s="99">
        <f t="shared" si="12"/>
        <v>350</v>
      </c>
      <c r="Q25" s="100">
        <v>295</v>
      </c>
      <c r="R25" s="98">
        <v>280</v>
      </c>
      <c r="S25" s="99">
        <f t="shared" si="10"/>
        <v>287.5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11"/>
        <v>330.73750000000001</v>
      </c>
      <c r="J26" s="94">
        <v>335</v>
      </c>
      <c r="K26" s="95">
        <v>346</v>
      </c>
      <c r="L26" s="95">
        <v>300</v>
      </c>
      <c r="M26" s="96">
        <f t="shared" si="6"/>
        <v>327</v>
      </c>
      <c r="N26" s="100">
        <v>380</v>
      </c>
      <c r="O26" s="98">
        <v>405</v>
      </c>
      <c r="P26" s="99">
        <f t="shared" si="12"/>
        <v>392.5</v>
      </c>
      <c r="Q26" s="100">
        <v>320</v>
      </c>
      <c r="R26" s="98">
        <v>330</v>
      </c>
      <c r="S26" s="99">
        <f t="shared" si="10"/>
        <v>325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11"/>
        <v>690.75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1250</v>
      </c>
      <c r="O27" s="98">
        <v>740</v>
      </c>
      <c r="P27" s="99">
        <f t="shared" si="12"/>
        <v>995</v>
      </c>
      <c r="Q27" s="100">
        <v>1900</v>
      </c>
      <c r="R27" s="98">
        <v>900</v>
      </c>
      <c r="S27" s="99">
        <f t="shared" si="10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43.8</v>
      </c>
      <c r="F28" s="95">
        <v>44</v>
      </c>
      <c r="G28" s="95">
        <v>45</v>
      </c>
      <c r="H28" s="92">
        <v>43.8</v>
      </c>
      <c r="I28" s="93">
        <f t="shared" si="11"/>
        <v>44.150000000000006</v>
      </c>
      <c r="J28" s="94">
        <v>49</v>
      </c>
      <c r="K28" s="95">
        <v>45</v>
      </c>
      <c r="L28" s="95">
        <v>75</v>
      </c>
      <c r="M28" s="96">
        <f t="shared" si="6"/>
        <v>56.333333333333336</v>
      </c>
      <c r="N28" s="100">
        <v>60</v>
      </c>
      <c r="O28" s="98">
        <v>60</v>
      </c>
      <c r="P28" s="99">
        <f t="shared" si="12"/>
        <v>60</v>
      </c>
      <c r="Q28" s="100">
        <v>55</v>
      </c>
      <c r="R28" s="98">
        <v>60</v>
      </c>
      <c r="S28" s="99">
        <f t="shared" si="10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2000</v>
      </c>
      <c r="I29" s="93">
        <f t="shared" si="11"/>
        <v>2326.75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10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1"/>
        <v>57.225000000000001</v>
      </c>
      <c r="J30" s="94">
        <v>60</v>
      </c>
      <c r="K30" s="95">
        <v>65</v>
      </c>
      <c r="L30" s="95">
        <v>60</v>
      </c>
      <c r="M30" s="96">
        <f t="shared" si="6"/>
        <v>61.666666666666664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99">
        <f t="shared" si="10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3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103.6</v>
      </c>
      <c r="F33" s="95">
        <v>86</v>
      </c>
      <c r="G33" s="95">
        <v>107</v>
      </c>
      <c r="H33" s="92">
        <v>103.6</v>
      </c>
      <c r="I33" s="93">
        <f t="shared" ref="I33:I36" si="14">(E33+F33+G33+H33)/4</f>
        <v>100.05000000000001</v>
      </c>
      <c r="J33" s="94">
        <v>131</v>
      </c>
      <c r="K33" s="95">
        <v>119</v>
      </c>
      <c r="L33" s="95">
        <v>113</v>
      </c>
      <c r="M33" s="96">
        <f t="shared" si="6"/>
        <v>121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13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70.25</v>
      </c>
      <c r="F34" s="95">
        <v>65</v>
      </c>
      <c r="G34" s="95">
        <v>71</v>
      </c>
      <c r="H34" s="92">
        <v>70.25</v>
      </c>
      <c r="I34" s="93">
        <f t="shared" si="14"/>
        <v>69.125</v>
      </c>
      <c r="J34" s="94">
        <v>80</v>
      </c>
      <c r="K34" s="95">
        <v>72</v>
      </c>
      <c r="L34" s="95">
        <v>64.900000000000006</v>
      </c>
      <c r="M34" s="96">
        <f t="shared" si="6"/>
        <v>72.3</v>
      </c>
      <c r="N34" s="100">
        <v>90</v>
      </c>
      <c r="O34" s="98">
        <v>100</v>
      </c>
      <c r="P34" s="99">
        <f t="shared" ref="P34:P46" si="15">SUM(N34+O34)/2</f>
        <v>95</v>
      </c>
      <c r="Q34" s="100">
        <v>120</v>
      </c>
      <c r="R34" s="98">
        <v>75</v>
      </c>
      <c r="S34" s="99">
        <f t="shared" si="13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 t="shared" si="14"/>
        <v>65.650000000000006</v>
      </c>
      <c r="J35" s="94">
        <v>77</v>
      </c>
      <c r="K35" s="95">
        <v>82</v>
      </c>
      <c r="L35" s="95">
        <v>80</v>
      </c>
      <c r="M35" s="96">
        <f t="shared" si="6"/>
        <v>79.666666666666671</v>
      </c>
      <c r="N35" s="100">
        <v>95</v>
      </c>
      <c r="O35" s="98">
        <v>100</v>
      </c>
      <c r="P35" s="99">
        <f t="shared" si="15"/>
        <v>97.5</v>
      </c>
      <c r="Q35" s="100">
        <v>85</v>
      </c>
      <c r="R35" s="98">
        <v>70</v>
      </c>
      <c r="S35" s="99">
        <f t="shared" si="13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 t="shared" si="14"/>
        <v>69.1875</v>
      </c>
      <c r="J36" s="94">
        <v>82</v>
      </c>
      <c r="K36" s="95">
        <v>77</v>
      </c>
      <c r="L36" s="95">
        <v>79</v>
      </c>
      <c r="M36" s="96">
        <f t="shared" si="6"/>
        <v>79.333333333333329</v>
      </c>
      <c r="N36" s="100">
        <v>85</v>
      </c>
      <c r="O36" s="98">
        <v>30</v>
      </c>
      <c r="P36" s="99">
        <f t="shared" si="15"/>
        <v>57.5</v>
      </c>
      <c r="Q36" s="100">
        <v>80</v>
      </c>
      <c r="R36" s="98">
        <v>75</v>
      </c>
      <c r="S36" s="99">
        <f t="shared" si="13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237.5</v>
      </c>
      <c r="O37" s="98">
        <v>300</v>
      </c>
      <c r="P37" s="99">
        <f t="shared" si="15"/>
        <v>268.75</v>
      </c>
      <c r="Q37" s="100">
        <v>125</v>
      </c>
      <c r="R37" s="98">
        <v>90</v>
      </c>
      <c r="S37" s="99">
        <f t="shared" si="13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16">(E38+F38+G38+H38)/4</f>
        <v>98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99</v>
      </c>
      <c r="P38" s="99">
        <f t="shared" si="15"/>
        <v>104.5</v>
      </c>
      <c r="Q38" s="100">
        <v>125</v>
      </c>
      <c r="R38" s="98">
        <v>90</v>
      </c>
      <c r="S38" s="99">
        <f t="shared" si="13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99</v>
      </c>
      <c r="F39" s="95">
        <v>73.400000000000006</v>
      </c>
      <c r="G39" s="95">
        <v>88</v>
      </c>
      <c r="H39" s="92">
        <v>99</v>
      </c>
      <c r="I39" s="93">
        <f t="shared" si="16"/>
        <v>89.85</v>
      </c>
      <c r="J39" s="94">
        <v>114</v>
      </c>
      <c r="K39" s="95">
        <v>113</v>
      </c>
      <c r="L39" s="95">
        <v>85</v>
      </c>
      <c r="M39" s="96">
        <f t="shared" si="6"/>
        <v>104</v>
      </c>
      <c r="N39" s="100">
        <v>130</v>
      </c>
      <c r="O39" s="98">
        <v>135</v>
      </c>
      <c r="P39" s="99">
        <f t="shared" si="15"/>
        <v>132.5</v>
      </c>
      <c r="Q39" s="100">
        <v>98</v>
      </c>
      <c r="R39" s="98">
        <v>85</v>
      </c>
      <c r="S39" s="99">
        <f t="shared" si="13"/>
        <v>91.5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93.25</v>
      </c>
      <c r="F40" s="95">
        <v>61</v>
      </c>
      <c r="G40" s="95">
        <v>87</v>
      </c>
      <c r="H40" s="92">
        <v>88</v>
      </c>
      <c r="I40" s="93">
        <f>(E40+F40+G40+H40)/3</f>
        <v>109.75</v>
      </c>
      <c r="J40" s="94">
        <v>86</v>
      </c>
      <c r="K40" s="95">
        <v>105</v>
      </c>
      <c r="L40" s="95">
        <v>100</v>
      </c>
      <c r="M40" s="96">
        <f t="shared" si="6"/>
        <v>97</v>
      </c>
      <c r="N40" s="100">
        <v>125</v>
      </c>
      <c r="O40" s="98">
        <v>135</v>
      </c>
      <c r="P40" s="99">
        <f t="shared" si="15"/>
        <v>130</v>
      </c>
      <c r="Q40" s="100">
        <v>110</v>
      </c>
      <c r="R40" s="98">
        <v>85</v>
      </c>
      <c r="S40" s="99">
        <f t="shared" si="13"/>
        <v>97.5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110.5</v>
      </c>
      <c r="F41" s="95">
        <v>73.400000000000006</v>
      </c>
      <c r="G41" s="95">
        <v>76</v>
      </c>
      <c r="H41" s="92">
        <v>110.5</v>
      </c>
      <c r="I41" s="93">
        <f t="shared" si="16"/>
        <v>92.6</v>
      </c>
      <c r="J41" s="94">
        <v>95</v>
      </c>
      <c r="K41" s="95">
        <v>98</v>
      </c>
      <c r="L41" s="95">
        <v>90</v>
      </c>
      <c r="M41" s="96">
        <f t="shared" si="6"/>
        <v>94.333333333333329</v>
      </c>
      <c r="N41" s="100">
        <v>125</v>
      </c>
      <c r="O41" s="98">
        <v>125</v>
      </c>
      <c r="P41" s="99">
        <f t="shared" si="15"/>
        <v>125</v>
      </c>
      <c r="Q41" s="100">
        <v>110</v>
      </c>
      <c r="R41" s="98">
        <v>80</v>
      </c>
      <c r="S41" s="99">
        <f t="shared" si="13"/>
        <v>95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120</v>
      </c>
      <c r="F42" s="95">
        <v>79</v>
      </c>
      <c r="G42" s="95">
        <v>105</v>
      </c>
      <c r="H42" s="92">
        <v>110</v>
      </c>
      <c r="I42" s="93">
        <f t="shared" si="16"/>
        <v>103.5</v>
      </c>
      <c r="J42" s="94">
        <v>135</v>
      </c>
      <c r="K42" s="95">
        <v>128</v>
      </c>
      <c r="L42" s="95">
        <v>110</v>
      </c>
      <c r="M42" s="96">
        <f t="shared" si="6"/>
        <v>124.33333333333333</v>
      </c>
      <c r="N42" s="100">
        <v>120</v>
      </c>
      <c r="O42" s="98">
        <v>165</v>
      </c>
      <c r="P42" s="99">
        <f t="shared" si="15"/>
        <v>142.5</v>
      </c>
      <c r="Q42" s="100">
        <v>120</v>
      </c>
      <c r="R42" s="98">
        <v>95</v>
      </c>
      <c r="S42" s="99">
        <f t="shared" si="13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92">
        <v>87.5</v>
      </c>
      <c r="I43" s="93">
        <f t="shared" si="16"/>
        <v>75.375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100">
        <v>130</v>
      </c>
      <c r="O43" s="98">
        <v>135</v>
      </c>
      <c r="P43" s="99">
        <f t="shared" si="15"/>
        <v>132.5</v>
      </c>
      <c r="Q43" s="100">
        <v>95</v>
      </c>
      <c r="R43" s="98">
        <v>90</v>
      </c>
      <c r="S43" s="99">
        <f t="shared" si="13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237</v>
      </c>
      <c r="F44" s="95">
        <v>213</v>
      </c>
      <c r="G44" s="95">
        <v>0</v>
      </c>
      <c r="H44" s="92">
        <v>0</v>
      </c>
      <c r="I44" s="93">
        <f>(E44+F44+G44+H44)/2</f>
        <v>225</v>
      </c>
      <c r="J44" s="94">
        <v>243</v>
      </c>
      <c r="K44" s="95">
        <v>420</v>
      </c>
      <c r="L44" s="95">
        <v>280</v>
      </c>
      <c r="M44" s="96">
        <f t="shared" si="6"/>
        <v>314.33333333333331</v>
      </c>
      <c r="N44" s="100">
        <v>390</v>
      </c>
      <c r="O44" s="98">
        <v>375</v>
      </c>
      <c r="P44" s="99">
        <f t="shared" si="15"/>
        <v>382.5</v>
      </c>
      <c r="Q44" s="100">
        <v>0</v>
      </c>
      <c r="R44" s="108">
        <v>0</v>
      </c>
      <c r="S44" s="99">
        <f t="shared" si="13"/>
        <v>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490</v>
      </c>
      <c r="G45" s="95">
        <v>203</v>
      </c>
      <c r="H45" s="92">
        <v>0</v>
      </c>
      <c r="I45" s="93">
        <f>(E45+F45+G45+H45)/2</f>
        <v>346.5</v>
      </c>
      <c r="J45" s="94">
        <v>425</v>
      </c>
      <c r="K45" s="95">
        <v>600</v>
      </c>
      <c r="L45" s="95">
        <v>360</v>
      </c>
      <c r="M45" s="96">
        <f t="shared" si="6"/>
        <v>461.66666666666669</v>
      </c>
      <c r="N45" s="100">
        <v>475</v>
      </c>
      <c r="O45" s="98">
        <v>595</v>
      </c>
      <c r="P45" s="99">
        <f t="shared" si="15"/>
        <v>535</v>
      </c>
      <c r="Q45" s="100">
        <v>0</v>
      </c>
      <c r="R45" s="98">
        <v>365</v>
      </c>
      <c r="S45" s="99">
        <f>SUM(Q45+R45)/1</f>
        <v>365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8">
        <v>237</v>
      </c>
      <c r="I46" s="116">
        <f>(E46+F46+G46+H46)/4</f>
        <v>222.5</v>
      </c>
      <c r="J46" s="124">
        <v>302</v>
      </c>
      <c r="K46" s="111">
        <v>330</v>
      </c>
      <c r="L46" s="111">
        <v>390</v>
      </c>
      <c r="M46" s="96">
        <f t="shared" si="6"/>
        <v>340.66666666666669</v>
      </c>
      <c r="N46" s="117">
        <v>420</v>
      </c>
      <c r="O46" s="118">
        <v>420</v>
      </c>
      <c r="P46" s="99">
        <f t="shared" si="15"/>
        <v>420</v>
      </c>
      <c r="Q46" s="117">
        <v>285</v>
      </c>
      <c r="R46" s="118">
        <v>300</v>
      </c>
      <c r="S46" s="119">
        <f t="shared" si="13"/>
        <v>292.5</v>
      </c>
      <c r="T46" s="121"/>
    </row>
    <row r="47" spans="1:20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V45" sqref="V45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09" t="s">
        <v>98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71"/>
      <c r="O1" s="71"/>
      <c r="Q1" s="72"/>
      <c r="R1" s="72"/>
      <c r="S1" s="72"/>
      <c r="T1" s="121"/>
    </row>
    <row r="2" spans="1:20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71"/>
      <c r="O2" s="71"/>
      <c r="Q2" s="72"/>
      <c r="R2" s="72"/>
      <c r="S2" s="72"/>
      <c r="T2" s="121"/>
    </row>
    <row r="3" spans="1:20" ht="18.75" customHeight="1" thickBot="1" x14ac:dyDescent="0.3">
      <c r="A3" s="237"/>
      <c r="B3" s="209"/>
      <c r="C3" s="209"/>
      <c r="D3" s="237"/>
      <c r="E3" s="209"/>
      <c r="F3" s="209"/>
      <c r="G3" s="209"/>
      <c r="H3" s="209"/>
      <c r="I3" s="209"/>
      <c r="J3" s="209"/>
      <c r="K3" s="209"/>
      <c r="L3" s="209"/>
      <c r="M3" s="209"/>
      <c r="N3" s="71"/>
      <c r="O3" s="71"/>
      <c r="Q3" s="72"/>
      <c r="R3" s="72"/>
      <c r="S3" s="72"/>
      <c r="T3" s="121"/>
    </row>
    <row r="4" spans="1:20" ht="28.9" customHeight="1" thickBot="1" x14ac:dyDescent="0.3">
      <c r="A4" s="238" t="s">
        <v>0</v>
      </c>
      <c r="B4" s="241" t="s">
        <v>1</v>
      </c>
      <c r="C4" s="241" t="s">
        <v>68</v>
      </c>
      <c r="D4" s="243" t="s">
        <v>18</v>
      </c>
      <c r="E4" s="234" t="s">
        <v>74</v>
      </c>
      <c r="F4" s="235"/>
      <c r="G4" s="235"/>
      <c r="H4" s="235"/>
      <c r="I4" s="235"/>
      <c r="J4" s="235"/>
      <c r="K4" s="235"/>
      <c r="L4" s="235"/>
      <c r="M4" s="236"/>
      <c r="N4" s="228" t="s">
        <v>73</v>
      </c>
      <c r="O4" s="229"/>
      <c r="P4" s="230"/>
      <c r="Q4" s="245" t="s">
        <v>78</v>
      </c>
      <c r="R4" s="246"/>
      <c r="S4" s="247"/>
      <c r="T4" s="121"/>
    </row>
    <row r="5" spans="1:20" ht="40.5" customHeight="1" thickBot="1" x14ac:dyDescent="0.3">
      <c r="A5" s="239"/>
      <c r="B5" s="242"/>
      <c r="C5" s="242"/>
      <c r="D5" s="244"/>
      <c r="E5" s="231" t="s">
        <v>77</v>
      </c>
      <c r="F5" s="232"/>
      <c r="G5" s="232"/>
      <c r="H5" s="232"/>
      <c r="I5" s="233"/>
      <c r="J5" s="206" t="s">
        <v>14</v>
      </c>
      <c r="K5" s="207"/>
      <c r="L5" s="207"/>
      <c r="M5" s="207"/>
      <c r="N5" s="207"/>
      <c r="O5" s="207"/>
      <c r="P5" s="207"/>
      <c r="Q5" s="207"/>
      <c r="R5" s="207"/>
      <c r="S5" s="208"/>
      <c r="T5" s="121"/>
    </row>
    <row r="6" spans="1:20" ht="58.5" customHeight="1" thickBot="1" x14ac:dyDescent="0.3">
      <c r="A6" s="240"/>
      <c r="B6" s="242"/>
      <c r="C6" s="242"/>
      <c r="D6" s="244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290</v>
      </c>
      <c r="R7" s="87">
        <v>0</v>
      </c>
      <c r="S7" s="183">
        <f>SUM(Q7+R7)/1</f>
        <v>290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89">
        <v>846</v>
      </c>
      <c r="F8" s="95">
        <v>797</v>
      </c>
      <c r="G8" s="95">
        <v>660</v>
      </c>
      <c r="H8" s="92">
        <v>812</v>
      </c>
      <c r="I8" s="93">
        <f t="shared" ref="I8:I12" si="0">(E8+F8+G8+H8)/4</f>
        <v>778.75</v>
      </c>
      <c r="J8" s="94">
        <v>840</v>
      </c>
      <c r="K8" s="95">
        <v>1533</v>
      </c>
      <c r="L8" s="95">
        <v>861</v>
      </c>
      <c r="M8" s="96">
        <f>(J8+K8+L8)/3</f>
        <v>1078</v>
      </c>
      <c r="N8" s="100">
        <v>0</v>
      </c>
      <c r="O8" s="98">
        <v>990</v>
      </c>
      <c r="P8" s="99">
        <f>SUM(N8+O8)/1</f>
        <v>990</v>
      </c>
      <c r="Q8" s="100">
        <v>1085</v>
      </c>
      <c r="R8" s="98">
        <v>1300</v>
      </c>
      <c r="S8" s="99">
        <f>SUM(Q8+R8)/2</f>
        <v>1192.5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ref="M9:M13" si="1">(J9+K9+L9)/3</f>
        <v>393</v>
      </c>
      <c r="N9" s="100">
        <v>0</v>
      </c>
      <c r="O9" s="98">
        <v>490</v>
      </c>
      <c r="P9" s="99">
        <f>SUM(N9+O9)/1</f>
        <v>490</v>
      </c>
      <c r="Q9" s="100">
        <v>305</v>
      </c>
      <c r="R9" s="98">
        <v>250</v>
      </c>
      <c r="S9" s="99">
        <f t="shared" ref="S9:S11" si="2">SUM(Q9+R9)/2</f>
        <v>277.5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485</v>
      </c>
      <c r="F10" s="95">
        <v>495</v>
      </c>
      <c r="G10" s="95">
        <v>456</v>
      </c>
      <c r="H10" s="92">
        <v>485</v>
      </c>
      <c r="I10" s="93">
        <f t="shared" si="0"/>
        <v>480.25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560</v>
      </c>
      <c r="O10" s="98">
        <v>695</v>
      </c>
      <c r="P10" s="99">
        <f t="shared" ref="P10" si="3">SUM(N10+O10)/2</f>
        <v>627.5</v>
      </c>
      <c r="Q10" s="100">
        <v>560</v>
      </c>
      <c r="R10" s="98">
        <v>650</v>
      </c>
      <c r="S10" s="99">
        <f t="shared" si="2"/>
        <v>605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312</v>
      </c>
      <c r="H11" s="92">
        <v>283</v>
      </c>
      <c r="I11" s="93">
        <f t="shared" si="0"/>
        <v>307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0</v>
      </c>
      <c r="O11" s="98">
        <v>0</v>
      </c>
      <c r="P11" s="99">
        <f>SUM(N11+O11)/1</f>
        <v>0</v>
      </c>
      <c r="Q11" s="100">
        <v>420</v>
      </c>
      <c r="R11" s="98">
        <v>420</v>
      </c>
      <c r="S11" s="99">
        <f t="shared" si="2"/>
        <v>420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191</v>
      </c>
      <c r="F14" s="95">
        <v>0</v>
      </c>
      <c r="G14" s="95">
        <v>126</v>
      </c>
      <c r="H14" s="92">
        <v>0</v>
      </c>
      <c r="I14" s="93">
        <f>(E14+F14+G14+H14)/2</f>
        <v>158.5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369</v>
      </c>
      <c r="H15" s="92">
        <v>531.76</v>
      </c>
      <c r="I15" s="93">
        <f>(E15+F15+G15+H15)/4</f>
        <v>484.38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640</v>
      </c>
      <c r="O15" s="98">
        <v>725</v>
      </c>
      <c r="P15" s="99">
        <f>SUM(N15+O15)/2</f>
        <v>682.5</v>
      </c>
      <c r="Q15" s="100">
        <v>690</v>
      </c>
      <c r="R15" s="98">
        <v>670</v>
      </c>
      <c r="S15" s="99">
        <f>SUM(Q15+R15)/2</f>
        <v>680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45">
        <v>776.65</v>
      </c>
      <c r="F16" s="95">
        <v>1268</v>
      </c>
      <c r="G16" s="95">
        <v>1355</v>
      </c>
      <c r="H16" s="139">
        <v>978.6</v>
      </c>
      <c r="I16" s="93">
        <f t="shared" ref="I16:I19" si="7">(E16+F16+G16+H16)/4</f>
        <v>1094.5625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900</v>
      </c>
      <c r="P16" s="99">
        <f t="shared" ref="P16:P19" si="8">SUM(N16+O16)/2</f>
        <v>1075</v>
      </c>
      <c r="Q16" s="97">
        <v>1775</v>
      </c>
      <c r="R16" s="98">
        <v>1000</v>
      </c>
      <c r="S16" s="99">
        <f t="shared" ref="S16:S17" si="9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170.66</v>
      </c>
      <c r="F17" s="95">
        <v>180.55</v>
      </c>
      <c r="G17" s="95">
        <v>144</v>
      </c>
      <c r="H17" s="92">
        <v>170.66</v>
      </c>
      <c r="I17" s="93">
        <f t="shared" si="7"/>
        <v>166.4675</v>
      </c>
      <c r="J17" s="94">
        <v>234.6</v>
      </c>
      <c r="K17" s="95">
        <v>193</v>
      </c>
      <c r="L17" s="95">
        <v>230</v>
      </c>
      <c r="M17" s="96">
        <f t="shared" si="6"/>
        <v>219.20000000000002</v>
      </c>
      <c r="N17" s="100">
        <v>205</v>
      </c>
      <c r="O17" s="98">
        <v>233</v>
      </c>
      <c r="P17" s="99">
        <f t="shared" si="8"/>
        <v>219</v>
      </c>
      <c r="Q17" s="100">
        <v>195</v>
      </c>
      <c r="R17" s="98">
        <v>195</v>
      </c>
      <c r="S17" s="99">
        <f t="shared" si="9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 t="shared" si="7"/>
        <v>340.375</v>
      </c>
      <c r="J18" s="94">
        <v>308</v>
      </c>
      <c r="K18" s="95">
        <v>514</v>
      </c>
      <c r="L18" s="95">
        <v>535</v>
      </c>
      <c r="M18" s="96">
        <f t="shared" si="6"/>
        <v>452.33333333333331</v>
      </c>
      <c r="N18" s="100">
        <v>333.33</v>
      </c>
      <c r="O18" s="98">
        <v>540</v>
      </c>
      <c r="P18" s="99">
        <f t="shared" si="8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560</v>
      </c>
      <c r="F19" s="95">
        <v>517.39</v>
      </c>
      <c r="G19" s="95">
        <v>414</v>
      </c>
      <c r="H19" s="92">
        <v>560</v>
      </c>
      <c r="I19" s="93">
        <f t="shared" si="7"/>
        <v>512.84749999999997</v>
      </c>
      <c r="J19" s="94">
        <v>544.74</v>
      </c>
      <c r="K19" s="95">
        <v>504</v>
      </c>
      <c r="L19" s="95">
        <v>850</v>
      </c>
      <c r="M19" s="96">
        <f t="shared" si="6"/>
        <v>632.9133333333333</v>
      </c>
      <c r="N19" s="100">
        <v>659</v>
      </c>
      <c r="O19" s="98">
        <v>560</v>
      </c>
      <c r="P19" s="99">
        <f t="shared" si="8"/>
        <v>609.5</v>
      </c>
      <c r="Q19" s="100">
        <v>620</v>
      </c>
      <c r="R19" s="106">
        <v>0</v>
      </c>
      <c r="S19" s="99">
        <f>SUM(Q19+R19)/1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6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106">
        <v>825</v>
      </c>
      <c r="S20" s="99">
        <f t="shared" ref="S20:S30" si="10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11">(E21+F21+G21+H21)/4</f>
        <v>117.25</v>
      </c>
      <c r="J21" s="94">
        <v>149</v>
      </c>
      <c r="K21" s="95">
        <v>120</v>
      </c>
      <c r="L21" s="95">
        <v>150</v>
      </c>
      <c r="M21" s="96">
        <f t="shared" si="6"/>
        <v>139.66666666666666</v>
      </c>
      <c r="N21" s="100">
        <v>205</v>
      </c>
      <c r="O21" s="98">
        <v>125</v>
      </c>
      <c r="P21" s="99">
        <f>SUM(N21+O21)/2</f>
        <v>165</v>
      </c>
      <c r="Q21" s="97">
        <v>180</v>
      </c>
      <c r="R21" s="98">
        <v>125</v>
      </c>
      <c r="S21" s="99">
        <f t="shared" si="10"/>
        <v>152.5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984</v>
      </c>
      <c r="I22" s="93">
        <f>(E22+F22+G22+H22)/3</f>
        <v>835.33333333333337</v>
      </c>
      <c r="J22" s="94">
        <v>1111</v>
      </c>
      <c r="K22" s="95">
        <v>1183</v>
      </c>
      <c r="L22" s="95">
        <v>980</v>
      </c>
      <c r="M22" s="96">
        <f t="shared" si="6"/>
        <v>1091.3333333333333</v>
      </c>
      <c r="N22" s="100">
        <v>1210</v>
      </c>
      <c r="O22" s="98">
        <v>900</v>
      </c>
      <c r="P22" s="99">
        <f t="shared" ref="P22:P28" si="12">SUM(N22+O22)/2</f>
        <v>1055</v>
      </c>
      <c r="Q22" s="100">
        <v>1250</v>
      </c>
      <c r="R22" s="98">
        <v>1150</v>
      </c>
      <c r="S22" s="99">
        <f t="shared" si="10"/>
        <v>1200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89">
        <v>156.5</v>
      </c>
      <c r="F23" s="95">
        <v>144</v>
      </c>
      <c r="G23" s="95">
        <v>161</v>
      </c>
      <c r="H23" s="92">
        <v>135.5</v>
      </c>
      <c r="I23" s="93">
        <f t="shared" si="11"/>
        <v>149.25</v>
      </c>
      <c r="J23" s="94">
        <v>153</v>
      </c>
      <c r="K23" s="95">
        <v>136</v>
      </c>
      <c r="L23" s="95">
        <v>165</v>
      </c>
      <c r="M23" s="96">
        <f t="shared" si="6"/>
        <v>151.33333333333334</v>
      </c>
      <c r="N23" s="100">
        <v>180</v>
      </c>
      <c r="O23" s="98">
        <v>175</v>
      </c>
      <c r="P23" s="99">
        <f t="shared" si="12"/>
        <v>177.5</v>
      </c>
      <c r="Q23" s="100">
        <v>200</v>
      </c>
      <c r="R23" s="106">
        <v>170</v>
      </c>
      <c r="S23" s="99">
        <f t="shared" si="10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45">
        <v>94.4</v>
      </c>
      <c r="F24" s="135">
        <v>93.5</v>
      </c>
      <c r="G24" s="95">
        <v>99</v>
      </c>
      <c r="H24" s="92">
        <v>97</v>
      </c>
      <c r="I24" s="93">
        <f t="shared" si="11"/>
        <v>95.974999999999994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12"/>
        <v>130</v>
      </c>
      <c r="Q24" s="100">
        <v>118</v>
      </c>
      <c r="R24" s="98">
        <v>120</v>
      </c>
      <c r="S24" s="99">
        <f t="shared" si="10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127">
        <v>293.60000000000002</v>
      </c>
      <c r="I25" s="93">
        <f t="shared" si="11"/>
        <v>266.97749999999996</v>
      </c>
      <c r="J25" s="94">
        <v>208</v>
      </c>
      <c r="K25" s="95">
        <v>317</v>
      </c>
      <c r="L25" s="95">
        <v>420</v>
      </c>
      <c r="M25" s="96">
        <f t="shared" si="6"/>
        <v>315</v>
      </c>
      <c r="N25" s="100">
        <v>270</v>
      </c>
      <c r="O25" s="98">
        <v>430</v>
      </c>
      <c r="P25" s="99">
        <f t="shared" si="12"/>
        <v>350</v>
      </c>
      <c r="Q25" s="97">
        <v>320</v>
      </c>
      <c r="R25" s="133">
        <v>270</v>
      </c>
      <c r="S25" s="99">
        <f t="shared" si="10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11"/>
        <v>330.73750000000001</v>
      </c>
      <c r="J26" s="94">
        <v>335</v>
      </c>
      <c r="K26" s="95">
        <v>346</v>
      </c>
      <c r="L26" s="95">
        <v>300</v>
      </c>
      <c r="M26" s="96">
        <f t="shared" si="6"/>
        <v>327</v>
      </c>
      <c r="N26" s="100">
        <v>380</v>
      </c>
      <c r="O26" s="98">
        <v>405</v>
      </c>
      <c r="P26" s="99">
        <f t="shared" si="12"/>
        <v>392.5</v>
      </c>
      <c r="Q26" s="97">
        <v>390</v>
      </c>
      <c r="R26" s="106">
        <v>355</v>
      </c>
      <c r="S26" s="99">
        <f t="shared" si="10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89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1250</v>
      </c>
      <c r="O27" s="98">
        <v>740</v>
      </c>
      <c r="P27" s="99">
        <f t="shared" si="12"/>
        <v>995</v>
      </c>
      <c r="Q27" s="100">
        <v>1900</v>
      </c>
      <c r="R27" s="98">
        <v>900</v>
      </c>
      <c r="S27" s="99">
        <f t="shared" si="10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43.8</v>
      </c>
      <c r="F28" s="95">
        <v>44</v>
      </c>
      <c r="G28" s="95">
        <v>45</v>
      </c>
      <c r="H28" s="92">
        <v>43.8</v>
      </c>
      <c r="I28" s="93">
        <f t="shared" si="11"/>
        <v>44.150000000000006</v>
      </c>
      <c r="J28" s="94">
        <v>49</v>
      </c>
      <c r="K28" s="95">
        <v>45</v>
      </c>
      <c r="L28" s="95">
        <v>75</v>
      </c>
      <c r="M28" s="96">
        <f t="shared" si="6"/>
        <v>56.333333333333336</v>
      </c>
      <c r="N28" s="100">
        <v>60</v>
      </c>
      <c r="O28" s="98">
        <v>60</v>
      </c>
      <c r="P28" s="99">
        <f t="shared" si="12"/>
        <v>60</v>
      </c>
      <c r="Q28" s="100">
        <v>55</v>
      </c>
      <c r="R28" s="98">
        <v>60</v>
      </c>
      <c r="S28" s="99">
        <f t="shared" si="10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2000</v>
      </c>
      <c r="I29" s="93">
        <f t="shared" si="11"/>
        <v>2326.75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10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1"/>
        <v>57.225000000000001</v>
      </c>
      <c r="J30" s="94">
        <v>60</v>
      </c>
      <c r="K30" s="95">
        <v>65</v>
      </c>
      <c r="L30" s="95">
        <v>60</v>
      </c>
      <c r="M30" s="96">
        <f t="shared" si="6"/>
        <v>61.666666666666664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99">
        <f t="shared" si="10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3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103.6</v>
      </c>
      <c r="F33" s="95">
        <v>103</v>
      </c>
      <c r="G33" s="95">
        <v>107</v>
      </c>
      <c r="H33" s="92">
        <v>103.6</v>
      </c>
      <c r="I33" s="93">
        <f t="shared" ref="I33:I36" si="14">(E33+F33+G33+H33)/4</f>
        <v>104.30000000000001</v>
      </c>
      <c r="J33" s="94">
        <v>131</v>
      </c>
      <c r="K33" s="95">
        <v>119</v>
      </c>
      <c r="L33" s="95">
        <v>113</v>
      </c>
      <c r="M33" s="96">
        <f t="shared" si="6"/>
        <v>121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13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70.25</v>
      </c>
      <c r="F34" s="95">
        <v>65</v>
      </c>
      <c r="G34" s="95">
        <v>71</v>
      </c>
      <c r="H34" s="92">
        <v>70.25</v>
      </c>
      <c r="I34" s="93">
        <f t="shared" si="14"/>
        <v>69.125</v>
      </c>
      <c r="J34" s="94">
        <v>80</v>
      </c>
      <c r="K34" s="95">
        <v>72</v>
      </c>
      <c r="L34" s="95">
        <v>64.900000000000006</v>
      </c>
      <c r="M34" s="96">
        <f t="shared" si="6"/>
        <v>72.3</v>
      </c>
      <c r="N34" s="100">
        <v>90</v>
      </c>
      <c r="O34" s="98">
        <v>100</v>
      </c>
      <c r="P34" s="99">
        <f t="shared" ref="P34:P43" si="15">SUM(N34+O34)/2</f>
        <v>95</v>
      </c>
      <c r="Q34" s="100">
        <v>120</v>
      </c>
      <c r="R34" s="98">
        <v>75</v>
      </c>
      <c r="S34" s="99">
        <f t="shared" si="13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 t="shared" si="14"/>
        <v>65.650000000000006</v>
      </c>
      <c r="J35" s="94">
        <v>77</v>
      </c>
      <c r="K35" s="95">
        <v>82</v>
      </c>
      <c r="L35" s="95">
        <v>80</v>
      </c>
      <c r="M35" s="96">
        <f t="shared" si="6"/>
        <v>79.666666666666671</v>
      </c>
      <c r="N35" s="100">
        <v>95</v>
      </c>
      <c r="O35" s="98">
        <v>100</v>
      </c>
      <c r="P35" s="99">
        <f t="shared" si="15"/>
        <v>97.5</v>
      </c>
      <c r="Q35" s="100">
        <v>85</v>
      </c>
      <c r="R35" s="98">
        <v>70</v>
      </c>
      <c r="S35" s="99">
        <f t="shared" si="13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 t="shared" si="14"/>
        <v>69.1875</v>
      </c>
      <c r="J36" s="94">
        <v>82</v>
      </c>
      <c r="K36" s="95">
        <v>77</v>
      </c>
      <c r="L36" s="95">
        <v>79</v>
      </c>
      <c r="M36" s="96">
        <f t="shared" si="6"/>
        <v>79.333333333333329</v>
      </c>
      <c r="N36" s="100">
        <v>85</v>
      </c>
      <c r="O36" s="98">
        <v>30</v>
      </c>
      <c r="P36" s="99">
        <f t="shared" si="15"/>
        <v>57.5</v>
      </c>
      <c r="Q36" s="100">
        <v>80</v>
      </c>
      <c r="R36" s="98">
        <v>75</v>
      </c>
      <c r="S36" s="99">
        <f t="shared" si="13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237.5</v>
      </c>
      <c r="O37" s="98">
        <v>300</v>
      </c>
      <c r="P37" s="99">
        <f t="shared" si="15"/>
        <v>268.75</v>
      </c>
      <c r="Q37" s="100">
        <v>125</v>
      </c>
      <c r="R37" s="98">
        <v>90</v>
      </c>
      <c r="S37" s="99">
        <f t="shared" si="13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16">(E38+F38+G38+H38)/4</f>
        <v>98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99</v>
      </c>
      <c r="P38" s="99">
        <f t="shared" si="15"/>
        <v>104.5</v>
      </c>
      <c r="Q38" s="100">
        <v>125</v>
      </c>
      <c r="R38" s="98">
        <v>90</v>
      </c>
      <c r="S38" s="99">
        <f t="shared" si="13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99</v>
      </c>
      <c r="F39" s="95">
        <v>73.400000000000006</v>
      </c>
      <c r="G39" s="95">
        <v>88</v>
      </c>
      <c r="H39" s="92">
        <v>99</v>
      </c>
      <c r="I39" s="93">
        <f t="shared" si="16"/>
        <v>89.85</v>
      </c>
      <c r="J39" s="94">
        <v>114</v>
      </c>
      <c r="K39" s="95">
        <v>113</v>
      </c>
      <c r="L39" s="135">
        <v>54.9</v>
      </c>
      <c r="M39" s="96">
        <f t="shared" si="6"/>
        <v>93.966666666666654</v>
      </c>
      <c r="N39" s="100">
        <v>130</v>
      </c>
      <c r="O39" s="98">
        <v>135</v>
      </c>
      <c r="P39" s="99">
        <f t="shared" si="15"/>
        <v>132.5</v>
      </c>
      <c r="Q39" s="97">
        <v>105</v>
      </c>
      <c r="R39" s="98">
        <v>85</v>
      </c>
      <c r="S39" s="99">
        <f t="shared" si="13"/>
        <v>95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102">
        <v>93.25</v>
      </c>
      <c r="F40" s="95">
        <v>68</v>
      </c>
      <c r="G40" s="95">
        <v>87</v>
      </c>
      <c r="H40" s="127">
        <v>76.3</v>
      </c>
      <c r="I40" s="93">
        <f t="shared" si="16"/>
        <v>81.137500000000003</v>
      </c>
      <c r="J40" s="94">
        <v>86</v>
      </c>
      <c r="K40" s="95">
        <v>105</v>
      </c>
      <c r="L40" s="95">
        <v>100</v>
      </c>
      <c r="M40" s="96">
        <f t="shared" si="6"/>
        <v>97</v>
      </c>
      <c r="N40" s="100">
        <v>125</v>
      </c>
      <c r="O40" s="98">
        <v>135</v>
      </c>
      <c r="P40" s="99">
        <f t="shared" si="15"/>
        <v>130</v>
      </c>
      <c r="Q40" s="97">
        <v>120</v>
      </c>
      <c r="R40" s="133">
        <v>70</v>
      </c>
      <c r="S40" s="99">
        <f t="shared" si="13"/>
        <v>95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110.5</v>
      </c>
      <c r="F41" s="135">
        <v>73</v>
      </c>
      <c r="G41" s="95">
        <v>76</v>
      </c>
      <c r="H41" s="92">
        <v>110.5</v>
      </c>
      <c r="I41" s="93">
        <f t="shared" si="16"/>
        <v>92.5</v>
      </c>
      <c r="J41" s="102">
        <v>95</v>
      </c>
      <c r="K41" s="95">
        <v>98</v>
      </c>
      <c r="L41" s="95">
        <v>90</v>
      </c>
      <c r="M41" s="96">
        <f t="shared" si="6"/>
        <v>94.333333333333329</v>
      </c>
      <c r="N41" s="100">
        <v>125</v>
      </c>
      <c r="O41" s="98">
        <v>125</v>
      </c>
      <c r="P41" s="99">
        <f t="shared" si="15"/>
        <v>125</v>
      </c>
      <c r="Q41" s="100">
        <v>110</v>
      </c>
      <c r="R41" s="133">
        <v>70</v>
      </c>
      <c r="S41" s="99">
        <f t="shared" si="13"/>
        <v>90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45">
        <v>116.25</v>
      </c>
      <c r="F42" s="95">
        <v>79</v>
      </c>
      <c r="G42" s="95">
        <v>105</v>
      </c>
      <c r="H42" s="92">
        <v>110</v>
      </c>
      <c r="I42" s="93">
        <f t="shared" si="16"/>
        <v>102.5625</v>
      </c>
      <c r="J42" s="102">
        <v>135</v>
      </c>
      <c r="K42" s="95">
        <v>128</v>
      </c>
      <c r="L42" s="95">
        <v>120</v>
      </c>
      <c r="M42" s="96">
        <f t="shared" si="6"/>
        <v>127.66666666666667</v>
      </c>
      <c r="N42" s="100">
        <v>120</v>
      </c>
      <c r="O42" s="98">
        <v>165</v>
      </c>
      <c r="P42" s="99">
        <f t="shared" si="15"/>
        <v>142.5</v>
      </c>
      <c r="Q42" s="100">
        <v>120</v>
      </c>
      <c r="R42" s="98">
        <v>95</v>
      </c>
      <c r="S42" s="99">
        <f t="shared" si="13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92">
        <v>87.5</v>
      </c>
      <c r="I43" s="93">
        <f t="shared" si="16"/>
        <v>75.375</v>
      </c>
      <c r="J43" s="94">
        <v>119</v>
      </c>
      <c r="K43" s="95">
        <v>113</v>
      </c>
      <c r="L43" s="135">
        <v>75</v>
      </c>
      <c r="M43" s="96">
        <f t="shared" si="6"/>
        <v>102.33333333333333</v>
      </c>
      <c r="N43" s="100">
        <v>130</v>
      </c>
      <c r="O43" s="98">
        <v>135</v>
      </c>
      <c r="P43" s="99">
        <f t="shared" si="15"/>
        <v>132.5</v>
      </c>
      <c r="Q43" s="100">
        <v>95</v>
      </c>
      <c r="R43" s="98">
        <v>90</v>
      </c>
      <c r="S43" s="99">
        <f t="shared" si="13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89">
        <v>237</v>
      </c>
      <c r="F44" s="135">
        <v>212</v>
      </c>
      <c r="G44" s="95">
        <v>0</v>
      </c>
      <c r="H44" s="92">
        <v>0</v>
      </c>
      <c r="I44" s="93">
        <f>(E44+F44+G44+H44)/2</f>
        <v>224.5</v>
      </c>
      <c r="J44" s="102">
        <v>306</v>
      </c>
      <c r="K44" s="95">
        <v>350</v>
      </c>
      <c r="L44" s="95">
        <v>280</v>
      </c>
      <c r="M44" s="96">
        <f t="shared" si="6"/>
        <v>312</v>
      </c>
      <c r="N44" s="100">
        <v>0</v>
      </c>
      <c r="O44" s="98">
        <v>375</v>
      </c>
      <c r="P44" s="99">
        <f>SUM(N44+O44)/1</f>
        <v>375</v>
      </c>
      <c r="Q44" s="97">
        <v>270</v>
      </c>
      <c r="R44" s="148">
        <v>200</v>
      </c>
      <c r="S44" s="99">
        <f t="shared" si="13"/>
        <v>235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430</v>
      </c>
      <c r="G45" s="95">
        <v>203</v>
      </c>
      <c r="H45" s="92">
        <v>0</v>
      </c>
      <c r="I45" s="93">
        <f>(E45+F45+G45+H45)/2</f>
        <v>316.5</v>
      </c>
      <c r="J45" s="102">
        <v>535</v>
      </c>
      <c r="K45" s="90">
        <v>602</v>
      </c>
      <c r="L45" s="95">
        <v>360</v>
      </c>
      <c r="M45" s="96">
        <f t="shared" si="6"/>
        <v>499</v>
      </c>
      <c r="N45" s="100">
        <v>0</v>
      </c>
      <c r="O45" s="98">
        <v>595</v>
      </c>
      <c r="P45" s="99">
        <f>SUM(N45+O45)/1</f>
        <v>595</v>
      </c>
      <c r="Q45" s="100">
        <v>0</v>
      </c>
      <c r="R45" s="133">
        <v>210</v>
      </c>
      <c r="S45" s="99">
        <f>SUM(Q45+R45)/1</f>
        <v>210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42">
        <v>237</v>
      </c>
      <c r="I46" s="116">
        <f>(E46+F46+G46+H46)/4</f>
        <v>222.5</v>
      </c>
      <c r="J46" s="115">
        <v>302</v>
      </c>
      <c r="K46" s="136">
        <v>330</v>
      </c>
      <c r="L46" s="111">
        <v>390</v>
      </c>
      <c r="M46" s="96">
        <f t="shared" si="6"/>
        <v>340.66666666666669</v>
      </c>
      <c r="N46" s="117">
        <v>420</v>
      </c>
      <c r="O46" s="118">
        <v>435</v>
      </c>
      <c r="P46" s="119">
        <f t="shared" ref="P46" si="17">SUM(N46+O46)/2</f>
        <v>427.5</v>
      </c>
      <c r="Q46" s="129">
        <v>345</v>
      </c>
      <c r="R46" s="134">
        <v>255</v>
      </c>
      <c r="S46" s="119">
        <f t="shared" si="13"/>
        <v>300</v>
      </c>
      <c r="T46" s="121"/>
    </row>
    <row r="47" spans="1:20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J1" activePane="topRight" state="frozen"/>
      <selection activeCell="B1" sqref="B1"/>
      <selection pane="topRight" activeCell="AC32" sqref="AC3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09" t="s">
        <v>99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71"/>
      <c r="O1" s="71"/>
      <c r="Q1" s="72"/>
      <c r="R1" s="72"/>
      <c r="S1" s="72"/>
      <c r="T1" s="121"/>
    </row>
    <row r="2" spans="1:20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71"/>
      <c r="O2" s="71"/>
      <c r="Q2" s="72"/>
      <c r="R2" s="72"/>
      <c r="S2" s="72"/>
      <c r="T2" s="121"/>
    </row>
    <row r="3" spans="1:20" ht="18.75" customHeight="1" thickBot="1" x14ac:dyDescent="0.3">
      <c r="A3" s="237"/>
      <c r="B3" s="209"/>
      <c r="C3" s="209"/>
      <c r="D3" s="237"/>
      <c r="E3" s="209"/>
      <c r="F3" s="209"/>
      <c r="G3" s="209"/>
      <c r="H3" s="209"/>
      <c r="I3" s="209"/>
      <c r="J3" s="209"/>
      <c r="K3" s="209"/>
      <c r="L3" s="209"/>
      <c r="M3" s="209"/>
      <c r="N3" s="71"/>
      <c r="O3" s="71"/>
      <c r="Q3" s="72"/>
      <c r="R3" s="72"/>
      <c r="S3" s="72"/>
      <c r="T3" s="121"/>
    </row>
    <row r="4" spans="1:20" ht="28.9" customHeight="1" thickBot="1" x14ac:dyDescent="0.3">
      <c r="A4" s="238" t="s">
        <v>0</v>
      </c>
      <c r="B4" s="241" t="s">
        <v>1</v>
      </c>
      <c r="C4" s="241" t="s">
        <v>68</v>
      </c>
      <c r="D4" s="243" t="s">
        <v>18</v>
      </c>
      <c r="E4" s="234" t="s">
        <v>74</v>
      </c>
      <c r="F4" s="235"/>
      <c r="G4" s="235"/>
      <c r="H4" s="235"/>
      <c r="I4" s="235"/>
      <c r="J4" s="235"/>
      <c r="K4" s="235"/>
      <c r="L4" s="235"/>
      <c r="M4" s="236"/>
      <c r="N4" s="228" t="s">
        <v>73</v>
      </c>
      <c r="O4" s="229"/>
      <c r="P4" s="230"/>
      <c r="Q4" s="245" t="s">
        <v>78</v>
      </c>
      <c r="R4" s="246"/>
      <c r="S4" s="247"/>
      <c r="T4" s="121"/>
    </row>
    <row r="5" spans="1:20" ht="40.5" customHeight="1" thickBot="1" x14ac:dyDescent="0.3">
      <c r="A5" s="239"/>
      <c r="B5" s="242"/>
      <c r="C5" s="242"/>
      <c r="D5" s="244"/>
      <c r="E5" s="231" t="s">
        <v>77</v>
      </c>
      <c r="F5" s="232"/>
      <c r="G5" s="232"/>
      <c r="H5" s="232"/>
      <c r="I5" s="233"/>
      <c r="J5" s="206" t="s">
        <v>14</v>
      </c>
      <c r="K5" s="207"/>
      <c r="L5" s="207"/>
      <c r="M5" s="207"/>
      <c r="N5" s="207"/>
      <c r="O5" s="207"/>
      <c r="P5" s="207"/>
      <c r="Q5" s="207"/>
      <c r="R5" s="207"/>
      <c r="S5" s="208"/>
      <c r="T5" s="121"/>
    </row>
    <row r="6" spans="1:20" ht="58.5" customHeight="1" thickBot="1" x14ac:dyDescent="0.3">
      <c r="A6" s="240"/>
      <c r="B6" s="242"/>
      <c r="C6" s="242"/>
      <c r="D6" s="244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163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0">
        <v>1026.5</v>
      </c>
      <c r="G8" s="95">
        <v>823</v>
      </c>
      <c r="H8" s="92">
        <v>812</v>
      </c>
      <c r="I8" s="93">
        <f t="shared" ref="I8:I15" si="0">(E8+F8+G8+H8)/4</f>
        <v>868.375</v>
      </c>
      <c r="J8" s="94">
        <v>840</v>
      </c>
      <c r="K8" s="95">
        <v>903</v>
      </c>
      <c r="L8" s="95">
        <v>861</v>
      </c>
      <c r="M8" s="96">
        <f>(J8+K8+L8)/3</f>
        <v>868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133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312</v>
      </c>
      <c r="H9" s="92">
        <v>159</v>
      </c>
      <c r="I9" s="93">
        <f t="shared" si="0"/>
        <v>237</v>
      </c>
      <c r="J9" s="94">
        <v>392</v>
      </c>
      <c r="K9" s="95">
        <v>240</v>
      </c>
      <c r="L9" s="95">
        <v>470</v>
      </c>
      <c r="M9" s="96">
        <f t="shared" ref="M9:M13" si="1">(J9+K9+L9)/3</f>
        <v>367.33333333333331</v>
      </c>
      <c r="N9" s="100">
        <v>760</v>
      </c>
      <c r="O9" s="98">
        <v>490</v>
      </c>
      <c r="P9" s="99">
        <f t="shared" ref="P9:P10" si="2">SUM(N9+O9)/2</f>
        <v>625</v>
      </c>
      <c r="Q9" s="97">
        <v>310</v>
      </c>
      <c r="R9" s="106">
        <v>350</v>
      </c>
      <c r="S9" s="99">
        <f t="shared" ref="S9:S11" si="3"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495</v>
      </c>
      <c r="G10" s="95">
        <v>476</v>
      </c>
      <c r="H10" s="92">
        <v>460</v>
      </c>
      <c r="I10" s="93">
        <f t="shared" si="0"/>
        <v>472.75</v>
      </c>
      <c r="J10" s="94">
        <v>466</v>
      </c>
      <c r="K10" s="95">
        <v>592</v>
      </c>
      <c r="L10" s="95">
        <v>450</v>
      </c>
      <c r="M10" s="96">
        <f t="shared" si="1"/>
        <v>502.66666666666669</v>
      </c>
      <c r="N10" s="100">
        <v>570</v>
      </c>
      <c r="O10" s="133">
        <v>540</v>
      </c>
      <c r="P10" s="99">
        <f t="shared" si="2"/>
        <v>555</v>
      </c>
      <c r="Q10" s="100">
        <v>560</v>
      </c>
      <c r="R10" s="133">
        <v>600</v>
      </c>
      <c r="S10" s="99">
        <f t="shared" si="3"/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385</v>
      </c>
      <c r="H11" s="92">
        <v>283</v>
      </c>
      <c r="I11" s="93">
        <f t="shared" si="0"/>
        <v>325.25</v>
      </c>
      <c r="J11" s="94">
        <v>344</v>
      </c>
      <c r="K11" s="95">
        <v>385</v>
      </c>
      <c r="L11" s="90">
        <v>410</v>
      </c>
      <c r="M11" s="96">
        <f t="shared" si="1"/>
        <v>379.66666666666669</v>
      </c>
      <c r="N11" s="100">
        <v>0</v>
      </c>
      <c r="O11" s="106">
        <v>395</v>
      </c>
      <c r="P11" s="99">
        <f>SUM(N11+O11)/1</f>
        <v>395</v>
      </c>
      <c r="Q11" s="130">
        <v>380</v>
      </c>
      <c r="R11" s="133">
        <v>370</v>
      </c>
      <c r="S11" s="99">
        <f t="shared" si="3"/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126</v>
      </c>
      <c r="H14" s="92">
        <v>0</v>
      </c>
      <c r="I14" s="93">
        <f>(E14+F14+G14+H14)/3</f>
        <v>309.66666666666669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488</v>
      </c>
      <c r="H15" s="92">
        <v>531.76</v>
      </c>
      <c r="I15" s="93">
        <f t="shared" si="0"/>
        <v>514.13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640</v>
      </c>
      <c r="O15" s="98">
        <v>725</v>
      </c>
      <c r="P15" s="99">
        <f>SUM(N15+O15)/2</f>
        <v>682.5</v>
      </c>
      <c r="Q15" s="97">
        <v>0</v>
      </c>
      <c r="R15" s="106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1268</v>
      </c>
      <c r="G16" s="95">
        <v>1355</v>
      </c>
      <c r="H16" s="92">
        <v>0</v>
      </c>
      <c r="I16" s="93">
        <f>(E16+F16+G16+H16)/3</f>
        <v>1076.3633333333335</v>
      </c>
      <c r="J16" s="94">
        <v>900</v>
      </c>
      <c r="K16" s="95">
        <v>738</v>
      </c>
      <c r="L16" s="95">
        <v>1215</v>
      </c>
      <c r="M16" s="96">
        <f t="shared" si="6"/>
        <v>951</v>
      </c>
      <c r="N16" s="100">
        <v>1250</v>
      </c>
      <c r="O16" s="98">
        <v>900</v>
      </c>
      <c r="P16" s="99">
        <f t="shared" ref="P16:P19" si="7">SUM(N16+O16)/2</f>
        <v>1075</v>
      </c>
      <c r="Q16" s="100">
        <v>1775</v>
      </c>
      <c r="R16" s="98">
        <v>1000</v>
      </c>
      <c r="S16" s="99">
        <f t="shared" ref="S16:S17" si="8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195.22</v>
      </c>
      <c r="F17" s="95">
        <v>180.55</v>
      </c>
      <c r="G17" s="95">
        <v>199</v>
      </c>
      <c r="H17" s="92">
        <v>195.22</v>
      </c>
      <c r="I17" s="93">
        <f t="shared" ref="I17:I19" si="9">(E17+F17+G17+H17)/4</f>
        <v>192.4975</v>
      </c>
      <c r="J17" s="94">
        <v>234.6</v>
      </c>
      <c r="K17" s="95">
        <v>189</v>
      </c>
      <c r="L17" s="95">
        <v>230</v>
      </c>
      <c r="M17" s="96">
        <f t="shared" si="6"/>
        <v>217.86666666666667</v>
      </c>
      <c r="N17" s="100">
        <v>205</v>
      </c>
      <c r="O17" s="98">
        <v>244</v>
      </c>
      <c r="P17" s="99">
        <f t="shared" si="7"/>
        <v>224.5</v>
      </c>
      <c r="Q17" s="100">
        <v>195</v>
      </c>
      <c r="R17" s="98">
        <v>195</v>
      </c>
      <c r="S17" s="99">
        <f t="shared" si="8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 t="shared" si="9"/>
        <v>340.375</v>
      </c>
      <c r="J18" s="94">
        <v>308</v>
      </c>
      <c r="K18" s="95">
        <v>514</v>
      </c>
      <c r="L18" s="95">
        <v>535</v>
      </c>
      <c r="M18" s="96">
        <f t="shared" si="6"/>
        <v>452.33333333333331</v>
      </c>
      <c r="N18" s="100">
        <v>333.33</v>
      </c>
      <c r="O18" s="98">
        <v>540</v>
      </c>
      <c r="P18" s="99">
        <f t="shared" si="7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645.45000000000005</v>
      </c>
      <c r="G19" s="95">
        <v>414</v>
      </c>
      <c r="H19" s="92">
        <v>533.6</v>
      </c>
      <c r="I19" s="93">
        <f t="shared" si="9"/>
        <v>531.66250000000002</v>
      </c>
      <c r="J19" s="94">
        <v>544.74</v>
      </c>
      <c r="K19" s="95">
        <v>504</v>
      </c>
      <c r="L19" s="95">
        <v>850</v>
      </c>
      <c r="M19" s="96">
        <f t="shared" si="6"/>
        <v>632.9133333333333</v>
      </c>
      <c r="N19" s="100">
        <v>1027</v>
      </c>
      <c r="O19" s="98">
        <v>560</v>
      </c>
      <c r="P19" s="99">
        <f t="shared" si="7"/>
        <v>793.5</v>
      </c>
      <c r="Q19" s="100">
        <v>620</v>
      </c>
      <c r="R19" s="106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6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825</v>
      </c>
      <c r="S20" s="99">
        <f t="shared" ref="S20:S30" si="10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 t="shared" ref="I21:I30" si="11">(E21+F21+G21+H21)/4</f>
        <v>108.6</v>
      </c>
      <c r="J21" s="94">
        <v>149</v>
      </c>
      <c r="K21" s="95">
        <v>115</v>
      </c>
      <c r="L21" s="95">
        <v>150</v>
      </c>
      <c r="M21" s="96">
        <f t="shared" si="6"/>
        <v>138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10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984</v>
      </c>
      <c r="I22" s="93">
        <f>(E22+F22+G22+H22)/3</f>
        <v>835.33333333333337</v>
      </c>
      <c r="J22" s="94">
        <v>1111</v>
      </c>
      <c r="K22" s="95">
        <v>1141</v>
      </c>
      <c r="L22" s="95">
        <v>980</v>
      </c>
      <c r="M22" s="96">
        <f t="shared" si="6"/>
        <v>1077.3333333333333</v>
      </c>
      <c r="N22" s="100">
        <v>1165</v>
      </c>
      <c r="O22" s="98">
        <v>900</v>
      </c>
      <c r="P22" s="99">
        <f t="shared" ref="P22:P28" si="12">SUM(N22+O22)/2</f>
        <v>1032.5</v>
      </c>
      <c r="Q22" s="97">
        <v>1590</v>
      </c>
      <c r="R22" s="98">
        <v>1150</v>
      </c>
      <c r="S22" s="99">
        <f t="shared" si="10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0">
        <v>156</v>
      </c>
      <c r="G23" s="95">
        <v>161</v>
      </c>
      <c r="H23" s="92">
        <v>156.5</v>
      </c>
      <c r="I23" s="93">
        <f>(E23+F23+G23+H23)/4</f>
        <v>157.5</v>
      </c>
      <c r="J23" s="94">
        <v>153</v>
      </c>
      <c r="K23" s="95">
        <v>143</v>
      </c>
      <c r="L23" s="95">
        <v>165</v>
      </c>
      <c r="M23" s="96">
        <f t="shared" si="6"/>
        <v>153.66666666666666</v>
      </c>
      <c r="N23" s="100">
        <v>180</v>
      </c>
      <c r="O23" s="98">
        <v>175</v>
      </c>
      <c r="P23" s="99">
        <f t="shared" si="12"/>
        <v>177.5</v>
      </c>
      <c r="Q23" s="100">
        <v>200</v>
      </c>
      <c r="R23" s="98">
        <v>170</v>
      </c>
      <c r="S23" s="99">
        <f t="shared" si="10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99</v>
      </c>
      <c r="H24" s="92">
        <v>96.7</v>
      </c>
      <c r="I24" s="93">
        <f t="shared" si="11"/>
        <v>96.474999999999994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105</v>
      </c>
      <c r="P24" s="99">
        <f t="shared" si="12"/>
        <v>112.5</v>
      </c>
      <c r="Q24" s="100">
        <v>118</v>
      </c>
      <c r="R24" s="98">
        <v>120</v>
      </c>
      <c r="S24" s="99">
        <f t="shared" si="10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288.31</v>
      </c>
      <c r="I25" s="93">
        <f t="shared" si="11"/>
        <v>265.65499999999997</v>
      </c>
      <c r="J25" s="94">
        <v>208</v>
      </c>
      <c r="K25" s="95">
        <v>380</v>
      </c>
      <c r="L25" s="95">
        <v>420</v>
      </c>
      <c r="M25" s="96">
        <f t="shared" si="6"/>
        <v>336</v>
      </c>
      <c r="N25" s="100">
        <v>270</v>
      </c>
      <c r="O25" s="98">
        <v>430</v>
      </c>
      <c r="P25" s="99">
        <f t="shared" si="12"/>
        <v>350</v>
      </c>
      <c r="Q25" s="100">
        <v>320</v>
      </c>
      <c r="R25" s="98">
        <v>270</v>
      </c>
      <c r="S25" s="99">
        <f t="shared" si="10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11"/>
        <v>330.73750000000001</v>
      </c>
      <c r="J26" s="94">
        <v>335</v>
      </c>
      <c r="K26" s="95">
        <v>396</v>
      </c>
      <c r="L26" s="95">
        <v>300</v>
      </c>
      <c r="M26" s="96">
        <f t="shared" si="6"/>
        <v>343.66666666666669</v>
      </c>
      <c r="N26" s="100">
        <v>380</v>
      </c>
      <c r="O26" s="98">
        <v>405</v>
      </c>
      <c r="P26" s="99">
        <f t="shared" si="12"/>
        <v>392.5</v>
      </c>
      <c r="Q26" s="100">
        <v>390</v>
      </c>
      <c r="R26" s="98">
        <v>355</v>
      </c>
      <c r="S26" s="99">
        <f t="shared" si="10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893</v>
      </c>
      <c r="H27" s="92">
        <v>1353.8</v>
      </c>
      <c r="I27" s="93">
        <f t="shared" si="11"/>
        <v>1193.9000000000001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1800</v>
      </c>
      <c r="O27" s="98">
        <v>740</v>
      </c>
      <c r="P27" s="99">
        <f t="shared" si="12"/>
        <v>1270</v>
      </c>
      <c r="Q27" s="100">
        <v>1900</v>
      </c>
      <c r="R27" s="98">
        <v>900</v>
      </c>
      <c r="S27" s="99">
        <f t="shared" si="10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45</v>
      </c>
      <c r="H28" s="92">
        <v>50.28</v>
      </c>
      <c r="I28" s="93">
        <f t="shared" si="11"/>
        <v>47.39</v>
      </c>
      <c r="J28" s="94">
        <v>49</v>
      </c>
      <c r="K28" s="95">
        <v>48</v>
      </c>
      <c r="L28" s="95">
        <v>75</v>
      </c>
      <c r="M28" s="96">
        <f t="shared" si="6"/>
        <v>57.333333333333336</v>
      </c>
      <c r="N28" s="100">
        <v>60</v>
      </c>
      <c r="O28" s="98">
        <v>60</v>
      </c>
      <c r="P28" s="99">
        <f t="shared" si="12"/>
        <v>60</v>
      </c>
      <c r="Q28" s="100">
        <v>55</v>
      </c>
      <c r="R28" s="98">
        <v>60</v>
      </c>
      <c r="S28" s="99">
        <f t="shared" si="10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2000</v>
      </c>
      <c r="I29" s="93">
        <f t="shared" si="11"/>
        <v>2326.75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10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1"/>
        <v>57.225000000000001</v>
      </c>
      <c r="J30" s="94">
        <v>60</v>
      </c>
      <c r="K30" s="95">
        <v>65</v>
      </c>
      <c r="L30" s="95">
        <v>60</v>
      </c>
      <c r="M30" s="96">
        <f t="shared" si="6"/>
        <v>61.666666666666664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99">
        <f t="shared" si="10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3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107</v>
      </c>
      <c r="H33" s="92">
        <v>105.5</v>
      </c>
      <c r="I33" s="93">
        <f t="shared" ref="I33:I36" si="14">(E33+F33+G33+H33)/4</f>
        <v>99.75</v>
      </c>
      <c r="J33" s="94">
        <v>131</v>
      </c>
      <c r="K33" s="95">
        <v>119</v>
      </c>
      <c r="L33" s="95">
        <v>113</v>
      </c>
      <c r="M33" s="96">
        <f t="shared" si="6"/>
        <v>121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13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71</v>
      </c>
      <c r="H34" s="92">
        <v>58.75</v>
      </c>
      <c r="I34" s="93">
        <f t="shared" si="14"/>
        <v>63.375</v>
      </c>
      <c r="J34" s="94">
        <v>80</v>
      </c>
      <c r="K34" s="95">
        <v>72</v>
      </c>
      <c r="L34" s="90">
        <v>75</v>
      </c>
      <c r="M34" s="96">
        <f t="shared" si="6"/>
        <v>75.666666666666671</v>
      </c>
      <c r="N34" s="100">
        <v>90</v>
      </c>
      <c r="O34" s="98">
        <v>75</v>
      </c>
      <c r="P34" s="99">
        <f t="shared" ref="P34:P42" si="15">SUM(N34+O34)/2</f>
        <v>82.5</v>
      </c>
      <c r="Q34" s="100">
        <v>120</v>
      </c>
      <c r="R34" s="98">
        <v>75</v>
      </c>
      <c r="S34" s="99">
        <f t="shared" si="13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 t="shared" si="14"/>
        <v>65.650000000000006</v>
      </c>
      <c r="J35" s="94">
        <v>77</v>
      </c>
      <c r="K35" s="95">
        <v>82</v>
      </c>
      <c r="L35" s="95">
        <v>80</v>
      </c>
      <c r="M35" s="96">
        <f t="shared" si="6"/>
        <v>79.666666666666671</v>
      </c>
      <c r="N35" s="100">
        <v>95</v>
      </c>
      <c r="O35" s="98">
        <v>85</v>
      </c>
      <c r="P35" s="99">
        <f t="shared" si="15"/>
        <v>90</v>
      </c>
      <c r="Q35" s="100">
        <v>85</v>
      </c>
      <c r="R35" s="98">
        <v>70</v>
      </c>
      <c r="S35" s="99">
        <f t="shared" si="13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 t="shared" si="14"/>
        <v>69.1875</v>
      </c>
      <c r="J36" s="94">
        <v>82</v>
      </c>
      <c r="K36" s="95">
        <v>77</v>
      </c>
      <c r="L36" s="95">
        <v>79</v>
      </c>
      <c r="M36" s="96">
        <f t="shared" si="6"/>
        <v>79.333333333333329</v>
      </c>
      <c r="N36" s="100">
        <v>85</v>
      </c>
      <c r="O36" s="98">
        <v>30</v>
      </c>
      <c r="P36" s="99">
        <f t="shared" si="15"/>
        <v>57.5</v>
      </c>
      <c r="Q36" s="100">
        <v>80</v>
      </c>
      <c r="R36" s="98">
        <v>75</v>
      </c>
      <c r="S36" s="99">
        <f t="shared" si="13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0">
        <v>262.5</v>
      </c>
      <c r="M37" s="96">
        <f t="shared" si="6"/>
        <v>196.23333333333335</v>
      </c>
      <c r="N37" s="100">
        <v>237.5</v>
      </c>
      <c r="O37" s="98">
        <v>300</v>
      </c>
      <c r="P37" s="99">
        <f t="shared" si="15"/>
        <v>268.75</v>
      </c>
      <c r="Q37" s="100">
        <v>125</v>
      </c>
      <c r="R37" s="98">
        <v>90</v>
      </c>
      <c r="S37" s="99">
        <f t="shared" si="13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16">(E38+F38+G38+H38)/4</f>
        <v>98</v>
      </c>
      <c r="J38" s="94">
        <v>150</v>
      </c>
      <c r="K38" s="95">
        <v>84</v>
      </c>
      <c r="L38" s="95">
        <v>112.5</v>
      </c>
      <c r="M38" s="96">
        <f t="shared" si="6"/>
        <v>115.5</v>
      </c>
      <c r="N38" s="100">
        <v>110</v>
      </c>
      <c r="O38" s="98">
        <v>99</v>
      </c>
      <c r="P38" s="99">
        <f t="shared" si="15"/>
        <v>104.5</v>
      </c>
      <c r="Q38" s="100">
        <v>125</v>
      </c>
      <c r="R38" s="98">
        <v>90</v>
      </c>
      <c r="S38" s="99">
        <f t="shared" si="13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5">
        <v>73.400000000000006</v>
      </c>
      <c r="G39" s="95">
        <v>88</v>
      </c>
      <c r="H39" s="92">
        <v>87.5</v>
      </c>
      <c r="I39" s="93">
        <f t="shared" si="16"/>
        <v>84.1</v>
      </c>
      <c r="J39" s="94">
        <v>114</v>
      </c>
      <c r="K39" s="95">
        <v>113</v>
      </c>
      <c r="L39" s="95">
        <v>90</v>
      </c>
      <c r="M39" s="96">
        <f t="shared" si="6"/>
        <v>105.66666666666667</v>
      </c>
      <c r="N39" s="100">
        <v>135</v>
      </c>
      <c r="O39" s="106">
        <v>140</v>
      </c>
      <c r="P39" s="99">
        <f t="shared" si="15"/>
        <v>137.5</v>
      </c>
      <c r="Q39" s="97">
        <v>110</v>
      </c>
      <c r="R39" s="98">
        <v>85</v>
      </c>
      <c r="S39" s="99">
        <f t="shared" si="13"/>
        <v>97.5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73.5</v>
      </c>
      <c r="G40" s="95">
        <v>87</v>
      </c>
      <c r="H40" s="92">
        <v>81.75</v>
      </c>
      <c r="I40" s="93">
        <f t="shared" si="16"/>
        <v>81</v>
      </c>
      <c r="J40" s="94">
        <v>86</v>
      </c>
      <c r="K40" s="95">
        <v>105</v>
      </c>
      <c r="L40" s="95">
        <v>100</v>
      </c>
      <c r="M40" s="96">
        <f t="shared" si="6"/>
        <v>97</v>
      </c>
      <c r="N40" s="100">
        <v>125</v>
      </c>
      <c r="O40" s="98">
        <v>135</v>
      </c>
      <c r="P40" s="99">
        <f t="shared" si="15"/>
        <v>130</v>
      </c>
      <c r="Q40" s="100">
        <v>120</v>
      </c>
      <c r="R40" s="98">
        <v>70</v>
      </c>
      <c r="S40" s="99">
        <f t="shared" si="13"/>
        <v>95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81.75</v>
      </c>
      <c r="F41" s="95">
        <v>73</v>
      </c>
      <c r="G41" s="95">
        <v>76</v>
      </c>
      <c r="H41" s="92">
        <v>81.75</v>
      </c>
      <c r="I41" s="93">
        <f t="shared" si="16"/>
        <v>78.125</v>
      </c>
      <c r="J41" s="94">
        <v>95</v>
      </c>
      <c r="K41" s="95">
        <v>98</v>
      </c>
      <c r="L41" s="95">
        <v>90</v>
      </c>
      <c r="M41" s="96">
        <f t="shared" si="6"/>
        <v>94.333333333333329</v>
      </c>
      <c r="N41" s="100">
        <v>135</v>
      </c>
      <c r="O41" s="98">
        <v>125</v>
      </c>
      <c r="P41" s="99">
        <f t="shared" si="15"/>
        <v>130</v>
      </c>
      <c r="Q41" s="100">
        <v>110</v>
      </c>
      <c r="R41" s="98">
        <v>70</v>
      </c>
      <c r="S41" s="99">
        <f t="shared" si="13"/>
        <v>90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110</v>
      </c>
      <c r="I42" s="93">
        <f t="shared" si="16"/>
        <v>102.5625</v>
      </c>
      <c r="J42" s="94">
        <v>135</v>
      </c>
      <c r="K42" s="95">
        <v>128</v>
      </c>
      <c r="L42" s="135">
        <v>105</v>
      </c>
      <c r="M42" s="96">
        <f t="shared" si="6"/>
        <v>122.66666666666667</v>
      </c>
      <c r="N42" s="100">
        <v>120</v>
      </c>
      <c r="O42" s="98">
        <v>165</v>
      </c>
      <c r="P42" s="99">
        <f t="shared" si="15"/>
        <v>142.5</v>
      </c>
      <c r="Q42" s="100">
        <v>120</v>
      </c>
      <c r="R42" s="98">
        <v>95</v>
      </c>
      <c r="S42" s="99">
        <f t="shared" si="13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92">
        <v>87.5</v>
      </c>
      <c r="I43" s="93">
        <f t="shared" si="16"/>
        <v>75.375</v>
      </c>
      <c r="J43" s="94">
        <v>119</v>
      </c>
      <c r="K43" s="95">
        <v>113</v>
      </c>
      <c r="L43" s="95">
        <v>75</v>
      </c>
      <c r="M43" s="96">
        <f t="shared" si="6"/>
        <v>102.33333333333333</v>
      </c>
      <c r="N43" s="100">
        <v>0</v>
      </c>
      <c r="O43" s="98">
        <v>135</v>
      </c>
      <c r="P43" s="99">
        <f>SUM(N43+O43)/1</f>
        <v>135</v>
      </c>
      <c r="Q43" s="100">
        <v>95</v>
      </c>
      <c r="R43" s="98">
        <v>90</v>
      </c>
      <c r="S43" s="99">
        <f t="shared" si="13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202.5</v>
      </c>
      <c r="F44" s="90">
        <v>225</v>
      </c>
      <c r="G44" s="95">
        <v>0</v>
      </c>
      <c r="H44" s="92">
        <v>202.5</v>
      </c>
      <c r="I44" s="93">
        <f>(E44+F44+G44+H44)/3</f>
        <v>210</v>
      </c>
      <c r="J44" s="94">
        <v>306</v>
      </c>
      <c r="K44" s="95">
        <v>350</v>
      </c>
      <c r="L44" s="90">
        <v>290</v>
      </c>
      <c r="M44" s="96">
        <f t="shared" si="6"/>
        <v>315.33333333333331</v>
      </c>
      <c r="N44" s="100">
        <v>0</v>
      </c>
      <c r="O44" s="106">
        <v>405</v>
      </c>
      <c r="P44" s="99">
        <f>SUM(N44+O44)/1</f>
        <v>405</v>
      </c>
      <c r="Q44" s="97">
        <v>280</v>
      </c>
      <c r="R44" s="108">
        <v>200</v>
      </c>
      <c r="S44" s="99">
        <f t="shared" si="13"/>
        <v>240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430</v>
      </c>
      <c r="G45" s="95">
        <v>203</v>
      </c>
      <c r="H45" s="92">
        <v>0</v>
      </c>
      <c r="I45" s="93">
        <f>(E45+F45+G45+H45)/2</f>
        <v>316.5</v>
      </c>
      <c r="J45" s="94">
        <v>535</v>
      </c>
      <c r="K45" s="95">
        <v>602</v>
      </c>
      <c r="L45" s="95">
        <v>360</v>
      </c>
      <c r="M45" s="96">
        <f t="shared" si="6"/>
        <v>499</v>
      </c>
      <c r="N45" s="100">
        <v>0</v>
      </c>
      <c r="O45" s="133">
        <v>565</v>
      </c>
      <c r="P45" s="99">
        <f>SUM(N45+O45)/1</f>
        <v>565</v>
      </c>
      <c r="Q45" s="100">
        <v>0</v>
      </c>
      <c r="R45" s="98">
        <v>210</v>
      </c>
      <c r="S45" s="99">
        <f>SUM(Q45+R45)/1</f>
        <v>210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188</v>
      </c>
      <c r="G46" s="111">
        <v>191</v>
      </c>
      <c r="H46" s="128">
        <v>237</v>
      </c>
      <c r="I46" s="116">
        <f>(E46+F46+G46+H46)/4</f>
        <v>213.25</v>
      </c>
      <c r="J46" s="124">
        <v>302</v>
      </c>
      <c r="K46" s="111">
        <v>330</v>
      </c>
      <c r="L46" s="144">
        <v>255</v>
      </c>
      <c r="M46" s="96">
        <f t="shared" si="6"/>
        <v>295.66666666666669</v>
      </c>
      <c r="N46" s="129">
        <v>450</v>
      </c>
      <c r="O46" s="118">
        <v>435</v>
      </c>
      <c r="P46" s="119">
        <f t="shared" ref="P46" si="17">SUM(N46+O46)/2</f>
        <v>442.5</v>
      </c>
      <c r="Q46" s="117">
        <v>345</v>
      </c>
      <c r="R46" s="134">
        <v>240</v>
      </c>
      <c r="S46" s="119">
        <f t="shared" si="13"/>
        <v>292.5</v>
      </c>
      <c r="T46" s="121"/>
    </row>
    <row r="47" spans="1:20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sqref="A1:S1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09" t="s">
        <v>101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121"/>
    </row>
    <row r="2" spans="1:20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121"/>
    </row>
    <row r="3" spans="1:20" ht="18.75" customHeight="1" thickBot="1" x14ac:dyDescent="0.3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121"/>
    </row>
    <row r="4" spans="1:20" ht="28.9" customHeight="1" thickBot="1" x14ac:dyDescent="0.3">
      <c r="A4" s="238" t="s">
        <v>0</v>
      </c>
      <c r="B4" s="241" t="s">
        <v>1</v>
      </c>
      <c r="C4" s="241" t="s">
        <v>68</v>
      </c>
      <c r="D4" s="243" t="s">
        <v>18</v>
      </c>
      <c r="E4" s="234" t="s">
        <v>74</v>
      </c>
      <c r="F4" s="235"/>
      <c r="G4" s="235"/>
      <c r="H4" s="235"/>
      <c r="I4" s="235"/>
      <c r="J4" s="235"/>
      <c r="K4" s="235"/>
      <c r="L4" s="235"/>
      <c r="M4" s="236"/>
      <c r="N4" s="228" t="s">
        <v>73</v>
      </c>
      <c r="O4" s="229"/>
      <c r="P4" s="230"/>
      <c r="Q4" s="245" t="s">
        <v>78</v>
      </c>
      <c r="R4" s="246"/>
      <c r="S4" s="247"/>
      <c r="T4" s="121"/>
    </row>
    <row r="5" spans="1:20" ht="40.5" customHeight="1" thickBot="1" x14ac:dyDescent="0.3">
      <c r="A5" s="239"/>
      <c r="B5" s="242"/>
      <c r="C5" s="242"/>
      <c r="D5" s="244"/>
      <c r="E5" s="231" t="s">
        <v>77</v>
      </c>
      <c r="F5" s="232"/>
      <c r="G5" s="232"/>
      <c r="H5" s="232"/>
      <c r="I5" s="233"/>
      <c r="J5" s="206" t="s">
        <v>14</v>
      </c>
      <c r="K5" s="207"/>
      <c r="L5" s="207"/>
      <c r="M5" s="207"/>
      <c r="N5" s="207"/>
      <c r="O5" s="207"/>
      <c r="P5" s="207"/>
      <c r="Q5" s="207"/>
      <c r="R5" s="207"/>
      <c r="S5" s="208"/>
      <c r="T5" s="121"/>
    </row>
    <row r="6" spans="1:20" ht="58.5" customHeight="1" thickBot="1" x14ac:dyDescent="0.3">
      <c r="A6" s="240"/>
      <c r="B6" s="242"/>
      <c r="C6" s="242"/>
      <c r="D6" s="244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823</v>
      </c>
      <c r="H8" s="127">
        <v>846.5</v>
      </c>
      <c r="I8" s="93">
        <f t="shared" ref="I8:I19" si="0">(E8+F8+G8+H8)/4</f>
        <v>828.625</v>
      </c>
      <c r="J8" s="94">
        <v>840</v>
      </c>
      <c r="K8" s="95">
        <v>903</v>
      </c>
      <c r="L8" s="95">
        <v>861</v>
      </c>
      <c r="M8" s="96">
        <f>(J8+K8+L8)/3</f>
        <v>868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312</v>
      </c>
      <c r="H9" s="92">
        <v>159</v>
      </c>
      <c r="I9" s="93">
        <f t="shared" si="0"/>
        <v>237</v>
      </c>
      <c r="J9" s="94">
        <v>392</v>
      </c>
      <c r="K9" s="95">
        <v>240</v>
      </c>
      <c r="L9" s="95">
        <v>470</v>
      </c>
      <c r="M9" s="96">
        <f t="shared" ref="M9:M46" si="1">(J9+K9+L9)/3</f>
        <v>367.33333333333331</v>
      </c>
      <c r="N9" s="100">
        <v>760</v>
      </c>
      <c r="O9" s="98">
        <v>490</v>
      </c>
      <c r="P9" s="99">
        <f t="shared" ref="P9:P11" si="2">SUM(N9+O9)/2</f>
        <v>625</v>
      </c>
      <c r="Q9" s="100">
        <v>310</v>
      </c>
      <c r="R9" s="98">
        <v>350</v>
      </c>
      <c r="S9" s="99">
        <f t="shared" ref="S9:S11" si="3"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495</v>
      </c>
      <c r="G10" s="95">
        <v>476</v>
      </c>
      <c r="H10" s="92">
        <v>460</v>
      </c>
      <c r="I10" s="93">
        <f t="shared" si="0"/>
        <v>472.75</v>
      </c>
      <c r="J10" s="94">
        <v>466</v>
      </c>
      <c r="K10" s="95">
        <v>592</v>
      </c>
      <c r="L10" s="95">
        <v>450</v>
      </c>
      <c r="M10" s="96">
        <f t="shared" si="1"/>
        <v>502.66666666666669</v>
      </c>
      <c r="N10" s="100">
        <v>570</v>
      </c>
      <c r="O10" s="98">
        <v>540</v>
      </c>
      <c r="P10" s="99">
        <f t="shared" si="2"/>
        <v>555</v>
      </c>
      <c r="Q10" s="100">
        <v>560</v>
      </c>
      <c r="R10" s="98">
        <v>600</v>
      </c>
      <c r="S10" s="99">
        <f t="shared" si="3"/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385</v>
      </c>
      <c r="H11" s="92">
        <v>283</v>
      </c>
      <c r="I11" s="93">
        <f t="shared" si="0"/>
        <v>325.25</v>
      </c>
      <c r="J11" s="94">
        <v>344</v>
      </c>
      <c r="K11" s="95">
        <v>385</v>
      </c>
      <c r="L11" s="95">
        <v>410</v>
      </c>
      <c r="M11" s="96">
        <f t="shared" si="1"/>
        <v>379.66666666666669</v>
      </c>
      <c r="N11" s="100">
        <v>395</v>
      </c>
      <c r="O11" s="98">
        <v>395</v>
      </c>
      <c r="P11" s="99">
        <f t="shared" si="2"/>
        <v>395</v>
      </c>
      <c r="Q11" s="100">
        <v>380</v>
      </c>
      <c r="R11" s="98">
        <v>370</v>
      </c>
      <c r="S11" s="99">
        <f t="shared" si="3"/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126</v>
      </c>
      <c r="H14" s="92">
        <v>0</v>
      </c>
      <c r="I14" s="93">
        <f>(E14+F14+G14+H14)/3</f>
        <v>309.66666666666669</v>
      </c>
      <c r="J14" s="94">
        <v>230</v>
      </c>
      <c r="K14" s="95">
        <v>325</v>
      </c>
      <c r="L14" s="95">
        <v>0</v>
      </c>
      <c r="M14" s="96">
        <f t="shared" si="1"/>
        <v>185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488</v>
      </c>
      <c r="H15" s="92">
        <v>531.76</v>
      </c>
      <c r="I15" s="93">
        <f t="shared" si="0"/>
        <v>514.13</v>
      </c>
      <c r="J15" s="94">
        <v>486</v>
      </c>
      <c r="K15" s="95">
        <v>682</v>
      </c>
      <c r="L15" s="95">
        <v>480</v>
      </c>
      <c r="M15" s="96">
        <f t="shared" si="1"/>
        <v>549.33333333333337</v>
      </c>
      <c r="N15" s="100">
        <v>640</v>
      </c>
      <c r="O15" s="98">
        <v>725</v>
      </c>
      <c r="P15" s="99">
        <f>SUM(N15+O15)/2</f>
        <v>682.5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1268</v>
      </c>
      <c r="G16" s="95">
        <v>1355</v>
      </c>
      <c r="H16" s="92">
        <v>0</v>
      </c>
      <c r="I16" s="93">
        <f>(E16+F16+G16+H16)/3</f>
        <v>1076.3633333333335</v>
      </c>
      <c r="J16" s="94">
        <v>900</v>
      </c>
      <c r="K16" s="95">
        <v>738</v>
      </c>
      <c r="L16" s="95">
        <v>1215</v>
      </c>
      <c r="M16" s="96">
        <f t="shared" si="1"/>
        <v>951</v>
      </c>
      <c r="N16" s="100">
        <v>1250</v>
      </c>
      <c r="O16" s="98">
        <v>900</v>
      </c>
      <c r="P16" s="99">
        <f t="shared" ref="P16:P19" si="6">SUM(N16+O16)/2</f>
        <v>1075</v>
      </c>
      <c r="Q16" s="100">
        <v>1775</v>
      </c>
      <c r="R16" s="98">
        <v>1000</v>
      </c>
      <c r="S16" s="99">
        <f t="shared" ref="S16:S17" si="7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195.22</v>
      </c>
      <c r="F17" s="95">
        <v>180.55</v>
      </c>
      <c r="G17" s="95">
        <v>199</v>
      </c>
      <c r="H17" s="92">
        <v>195.22</v>
      </c>
      <c r="I17" s="93">
        <f t="shared" si="0"/>
        <v>192.4975</v>
      </c>
      <c r="J17" s="94">
        <v>234.6</v>
      </c>
      <c r="K17" s="95">
        <v>189</v>
      </c>
      <c r="L17" s="95">
        <v>230</v>
      </c>
      <c r="M17" s="96">
        <f t="shared" si="1"/>
        <v>217.86666666666667</v>
      </c>
      <c r="N17" s="100">
        <v>233</v>
      </c>
      <c r="O17" s="98">
        <v>244</v>
      </c>
      <c r="P17" s="99">
        <f t="shared" si="6"/>
        <v>238.5</v>
      </c>
      <c r="Q17" s="100">
        <v>195</v>
      </c>
      <c r="R17" s="98">
        <v>195</v>
      </c>
      <c r="S17" s="99">
        <f t="shared" si="7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 t="shared" si="0"/>
        <v>340.375</v>
      </c>
      <c r="J18" s="94">
        <v>308</v>
      </c>
      <c r="K18" s="95">
        <v>514</v>
      </c>
      <c r="L18" s="95">
        <v>535</v>
      </c>
      <c r="M18" s="96">
        <f t="shared" si="1"/>
        <v>452.33333333333331</v>
      </c>
      <c r="N18" s="100">
        <v>333.33</v>
      </c>
      <c r="O18" s="98">
        <v>540</v>
      </c>
      <c r="P18" s="99">
        <f t="shared" si="6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645.45000000000005</v>
      </c>
      <c r="G19" s="95">
        <v>414</v>
      </c>
      <c r="H19" s="92">
        <v>533.6</v>
      </c>
      <c r="I19" s="93">
        <f t="shared" si="0"/>
        <v>531.66250000000002</v>
      </c>
      <c r="J19" s="94">
        <v>544.74</v>
      </c>
      <c r="K19" s="95">
        <v>504</v>
      </c>
      <c r="L19" s="95">
        <v>850</v>
      </c>
      <c r="M19" s="96">
        <f t="shared" si="1"/>
        <v>632.9133333333333</v>
      </c>
      <c r="N19" s="100">
        <v>1027</v>
      </c>
      <c r="O19" s="98">
        <v>560</v>
      </c>
      <c r="P19" s="99">
        <f t="shared" si="6"/>
        <v>793.5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139">
        <v>630</v>
      </c>
      <c r="I20" s="93">
        <f>(E20+F20+G20+H20)/3</f>
        <v>687</v>
      </c>
      <c r="J20" s="94">
        <v>775</v>
      </c>
      <c r="K20" s="95">
        <v>681</v>
      </c>
      <c r="L20" s="95">
        <v>640</v>
      </c>
      <c r="M20" s="96">
        <f t="shared" si="1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825</v>
      </c>
      <c r="S20" s="99">
        <f t="shared" ref="S20:S30" si="8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 t="shared" ref="I21" si="9">(E21+F21+G21+H21)/4</f>
        <v>108.6</v>
      </c>
      <c r="J21" s="94">
        <v>149</v>
      </c>
      <c r="K21" s="95">
        <v>115</v>
      </c>
      <c r="L21" s="95">
        <v>150</v>
      </c>
      <c r="M21" s="96">
        <f t="shared" si="1"/>
        <v>138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8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139">
        <v>764.75</v>
      </c>
      <c r="I22" s="93">
        <f>(E22+F22+G22+H22)/3</f>
        <v>762.25</v>
      </c>
      <c r="J22" s="94">
        <v>1111</v>
      </c>
      <c r="K22" s="95">
        <v>1141</v>
      </c>
      <c r="L22" s="95">
        <v>980</v>
      </c>
      <c r="M22" s="96">
        <f t="shared" si="1"/>
        <v>1077.3333333333333</v>
      </c>
      <c r="N22" s="100">
        <v>1165</v>
      </c>
      <c r="O22" s="98">
        <v>900</v>
      </c>
      <c r="P22" s="99">
        <f>SUM(N22+O22)/2</f>
        <v>1032.5</v>
      </c>
      <c r="Q22" s="100">
        <v>1590</v>
      </c>
      <c r="R22" s="98">
        <v>1150</v>
      </c>
      <c r="S22" s="99">
        <f t="shared" si="8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135">
        <v>150</v>
      </c>
      <c r="G23" s="95">
        <v>161</v>
      </c>
      <c r="H23" s="92">
        <v>156.5</v>
      </c>
      <c r="I23" s="93">
        <f>(E23+F23+G23+H23)/4</f>
        <v>156</v>
      </c>
      <c r="J23" s="94">
        <v>153</v>
      </c>
      <c r="K23" s="95">
        <v>143</v>
      </c>
      <c r="L23" s="95">
        <v>165</v>
      </c>
      <c r="M23" s="96">
        <f t="shared" si="1"/>
        <v>153.66666666666666</v>
      </c>
      <c r="N23" s="97">
        <v>0</v>
      </c>
      <c r="O23" s="98">
        <v>175</v>
      </c>
      <c r="P23" s="99">
        <f>SUM(N23+O23)/1</f>
        <v>175</v>
      </c>
      <c r="Q23" s="100">
        <v>200</v>
      </c>
      <c r="R23" s="98">
        <v>170</v>
      </c>
      <c r="S23" s="99">
        <f t="shared" si="8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99</v>
      </c>
      <c r="H24" s="139">
        <v>93.58</v>
      </c>
      <c r="I24" s="93">
        <f t="shared" ref="I24:I30" si="10">(E24+F24+G24+H24)/4</f>
        <v>95.694999999999993</v>
      </c>
      <c r="J24" s="94">
        <v>122</v>
      </c>
      <c r="K24" s="95">
        <v>111</v>
      </c>
      <c r="L24" s="95">
        <v>100</v>
      </c>
      <c r="M24" s="96">
        <f t="shared" si="1"/>
        <v>111</v>
      </c>
      <c r="N24" s="100">
        <v>120</v>
      </c>
      <c r="O24" s="98">
        <v>105</v>
      </c>
      <c r="P24" s="99">
        <f t="shared" ref="P24:P28" si="11">SUM(N24+O24)/2</f>
        <v>112.5</v>
      </c>
      <c r="Q24" s="100">
        <v>118</v>
      </c>
      <c r="R24" s="98">
        <v>120</v>
      </c>
      <c r="S24" s="99">
        <f t="shared" si="8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288.31</v>
      </c>
      <c r="I25" s="93">
        <f t="shared" si="10"/>
        <v>265.65499999999997</v>
      </c>
      <c r="J25" s="94">
        <v>208</v>
      </c>
      <c r="K25" s="95">
        <v>380</v>
      </c>
      <c r="L25" s="95">
        <v>420</v>
      </c>
      <c r="M25" s="96">
        <f t="shared" si="1"/>
        <v>336</v>
      </c>
      <c r="N25" s="100">
        <v>270</v>
      </c>
      <c r="O25" s="98">
        <v>430</v>
      </c>
      <c r="P25" s="99">
        <f t="shared" si="11"/>
        <v>350</v>
      </c>
      <c r="Q25" s="100">
        <v>320</v>
      </c>
      <c r="R25" s="98">
        <v>270</v>
      </c>
      <c r="S25" s="99">
        <f t="shared" si="8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301.5</v>
      </c>
      <c r="G26" s="95">
        <v>260</v>
      </c>
      <c r="H26" s="92">
        <v>349</v>
      </c>
      <c r="I26" s="93">
        <f t="shared" si="10"/>
        <v>314.86250000000001</v>
      </c>
      <c r="J26" s="94">
        <v>335</v>
      </c>
      <c r="K26" s="95">
        <v>396</v>
      </c>
      <c r="L26" s="95">
        <v>300</v>
      </c>
      <c r="M26" s="96">
        <f t="shared" si="1"/>
        <v>343.66666666666669</v>
      </c>
      <c r="N26" s="100">
        <v>380</v>
      </c>
      <c r="O26" s="98">
        <v>405</v>
      </c>
      <c r="P26" s="99">
        <f t="shared" si="11"/>
        <v>392.5</v>
      </c>
      <c r="Q26" s="100">
        <v>390</v>
      </c>
      <c r="R26" s="98">
        <v>355</v>
      </c>
      <c r="S26" s="99">
        <f t="shared" si="8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893</v>
      </c>
      <c r="H27" s="92">
        <v>1353.8</v>
      </c>
      <c r="I27" s="93">
        <f t="shared" si="10"/>
        <v>1193.9000000000001</v>
      </c>
      <c r="J27" s="94">
        <v>1500</v>
      </c>
      <c r="K27" s="95">
        <v>830</v>
      </c>
      <c r="L27" s="95">
        <v>430</v>
      </c>
      <c r="M27" s="96">
        <f t="shared" si="1"/>
        <v>920</v>
      </c>
      <c r="N27" s="100">
        <v>1800</v>
      </c>
      <c r="O27" s="98">
        <v>740</v>
      </c>
      <c r="P27" s="99">
        <f t="shared" si="11"/>
        <v>1270</v>
      </c>
      <c r="Q27" s="100">
        <v>1900</v>
      </c>
      <c r="R27" s="98">
        <v>900</v>
      </c>
      <c r="S27" s="99">
        <f t="shared" si="8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45</v>
      </c>
      <c r="H28" s="139">
        <v>44.72</v>
      </c>
      <c r="I28" s="93">
        <f t="shared" si="10"/>
        <v>46</v>
      </c>
      <c r="J28" s="94">
        <v>49</v>
      </c>
      <c r="K28" s="95">
        <v>48</v>
      </c>
      <c r="L28" s="95">
        <v>75</v>
      </c>
      <c r="M28" s="96">
        <f>(J28+K28+L28)/3</f>
        <v>57.333333333333336</v>
      </c>
      <c r="N28" s="100">
        <v>60</v>
      </c>
      <c r="O28" s="98">
        <v>60</v>
      </c>
      <c r="P28" s="99">
        <f t="shared" si="11"/>
        <v>60</v>
      </c>
      <c r="Q28" s="100">
        <v>55</v>
      </c>
      <c r="R28" s="98">
        <v>60</v>
      </c>
      <c r="S28" s="99">
        <f t="shared" si="8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127">
        <v>2860</v>
      </c>
      <c r="I29" s="93">
        <f t="shared" si="10"/>
        <v>2541.75</v>
      </c>
      <c r="J29" s="94">
        <v>2938.46</v>
      </c>
      <c r="K29" s="95">
        <v>4400</v>
      </c>
      <c r="L29" s="95">
        <v>3000</v>
      </c>
      <c r="M29" s="96">
        <f t="shared" si="1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8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0"/>
        <v>57.225000000000001</v>
      </c>
      <c r="J30" s="94">
        <v>60</v>
      </c>
      <c r="K30" s="95">
        <v>65</v>
      </c>
      <c r="L30" s="95">
        <v>60</v>
      </c>
      <c r="M30" s="96">
        <f t="shared" si="1"/>
        <v>61.666666666666664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99">
        <f t="shared" si="8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80</v>
      </c>
      <c r="M31" s="96">
        <f t="shared" si="1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1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2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107</v>
      </c>
      <c r="H33" s="127">
        <v>110.5</v>
      </c>
      <c r="I33" s="93">
        <f t="shared" ref="I33:I36" si="13">(E33+F33+G33+H33)/4</f>
        <v>101</v>
      </c>
      <c r="J33" s="94">
        <v>131</v>
      </c>
      <c r="K33" s="95">
        <v>119</v>
      </c>
      <c r="L33" s="95">
        <v>113</v>
      </c>
      <c r="M33" s="96">
        <f t="shared" si="1"/>
        <v>121</v>
      </c>
      <c r="N33" s="100">
        <v>145</v>
      </c>
      <c r="O33" s="98">
        <v>155</v>
      </c>
      <c r="P33" s="99">
        <f>SUM(N33+O33)/2</f>
        <v>150</v>
      </c>
      <c r="Q33" s="100">
        <v>150</v>
      </c>
      <c r="R33" s="98">
        <v>140</v>
      </c>
      <c r="S33" s="99">
        <f t="shared" si="12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71</v>
      </c>
      <c r="H34" s="127">
        <v>61.8</v>
      </c>
      <c r="I34" s="93">
        <f t="shared" si="13"/>
        <v>64.137500000000003</v>
      </c>
      <c r="J34" s="94">
        <v>80</v>
      </c>
      <c r="K34" s="95">
        <v>72</v>
      </c>
      <c r="L34" s="95">
        <v>75</v>
      </c>
      <c r="M34" s="96">
        <f t="shared" si="1"/>
        <v>75.666666666666671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98">
        <v>75</v>
      </c>
      <c r="S34" s="99">
        <f t="shared" si="12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 t="shared" si="13"/>
        <v>65.650000000000006</v>
      </c>
      <c r="J35" s="94">
        <v>77</v>
      </c>
      <c r="K35" s="95">
        <v>82</v>
      </c>
      <c r="L35" s="95">
        <v>80</v>
      </c>
      <c r="M35" s="96">
        <f t="shared" si="1"/>
        <v>79.666666666666671</v>
      </c>
      <c r="N35" s="97">
        <v>0</v>
      </c>
      <c r="O35" s="98">
        <v>85</v>
      </c>
      <c r="P35" s="99">
        <f>SUM(N35+O35)/1</f>
        <v>85</v>
      </c>
      <c r="Q35" s="100">
        <v>85</v>
      </c>
      <c r="R35" s="98">
        <v>70</v>
      </c>
      <c r="S35" s="99">
        <f t="shared" si="12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 t="shared" si="13"/>
        <v>69.1875</v>
      </c>
      <c r="J36" s="94">
        <v>82</v>
      </c>
      <c r="K36" s="95">
        <v>77</v>
      </c>
      <c r="L36" s="95">
        <v>79</v>
      </c>
      <c r="M36" s="96">
        <f t="shared" si="1"/>
        <v>79.333333333333329</v>
      </c>
      <c r="N36" s="100">
        <v>85</v>
      </c>
      <c r="O36" s="98">
        <v>30</v>
      </c>
      <c r="P36" s="99">
        <f t="shared" ref="P36:P42" si="14">SUM(N36+O36)/2</f>
        <v>57.5</v>
      </c>
      <c r="Q36" s="100">
        <v>80</v>
      </c>
      <c r="R36" s="98">
        <v>75</v>
      </c>
      <c r="S36" s="99">
        <f t="shared" si="12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262.5</v>
      </c>
      <c r="M37" s="96">
        <f t="shared" si="1"/>
        <v>196.23333333333335</v>
      </c>
      <c r="N37" s="100">
        <v>237.5</v>
      </c>
      <c r="O37" s="98">
        <v>300</v>
      </c>
      <c r="P37" s="99">
        <f t="shared" si="14"/>
        <v>268.75</v>
      </c>
      <c r="Q37" s="100">
        <v>125</v>
      </c>
      <c r="R37" s="98">
        <v>90</v>
      </c>
      <c r="S37" s="99">
        <f t="shared" si="12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15">(E38+F38+G38+H38)/4</f>
        <v>98</v>
      </c>
      <c r="J38" s="94">
        <v>150</v>
      </c>
      <c r="K38" s="95">
        <v>84</v>
      </c>
      <c r="L38" s="95">
        <v>112.5</v>
      </c>
      <c r="M38" s="96">
        <f t="shared" si="1"/>
        <v>115.5</v>
      </c>
      <c r="N38" s="100">
        <v>110</v>
      </c>
      <c r="O38" s="98">
        <v>99</v>
      </c>
      <c r="P38" s="99">
        <f t="shared" si="14"/>
        <v>104.5</v>
      </c>
      <c r="Q38" s="100">
        <v>125</v>
      </c>
      <c r="R38" s="98">
        <v>90</v>
      </c>
      <c r="S38" s="99">
        <f t="shared" si="12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5">
        <v>73.400000000000006</v>
      </c>
      <c r="G39" s="95">
        <v>88</v>
      </c>
      <c r="H39" s="127">
        <v>100</v>
      </c>
      <c r="I39" s="93">
        <f t="shared" si="15"/>
        <v>87.224999999999994</v>
      </c>
      <c r="J39" s="94">
        <v>114</v>
      </c>
      <c r="K39" s="95">
        <v>113</v>
      </c>
      <c r="L39" s="135">
        <v>74.900000000000006</v>
      </c>
      <c r="M39" s="96">
        <f t="shared" si="1"/>
        <v>100.63333333333333</v>
      </c>
      <c r="N39" s="100">
        <v>135</v>
      </c>
      <c r="O39" s="98">
        <v>140</v>
      </c>
      <c r="P39" s="99">
        <f t="shared" si="14"/>
        <v>137.5</v>
      </c>
      <c r="Q39" s="100">
        <v>110</v>
      </c>
      <c r="R39" s="98">
        <v>85</v>
      </c>
      <c r="S39" s="99">
        <f t="shared" si="12"/>
        <v>97.5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86</v>
      </c>
      <c r="G40" s="95">
        <v>87</v>
      </c>
      <c r="H40" s="92">
        <v>81.75</v>
      </c>
      <c r="I40" s="93">
        <f t="shared" si="15"/>
        <v>84.125</v>
      </c>
      <c r="J40" s="94">
        <v>100</v>
      </c>
      <c r="K40" s="95">
        <v>105</v>
      </c>
      <c r="L40" s="135">
        <v>85</v>
      </c>
      <c r="M40" s="96">
        <f t="shared" si="1"/>
        <v>96.666666666666671</v>
      </c>
      <c r="N40" s="100">
        <v>130</v>
      </c>
      <c r="O40" s="98">
        <v>135</v>
      </c>
      <c r="P40" s="99">
        <f t="shared" si="14"/>
        <v>132.5</v>
      </c>
      <c r="Q40" s="100">
        <v>120</v>
      </c>
      <c r="R40" s="98">
        <v>70</v>
      </c>
      <c r="S40" s="99">
        <f t="shared" si="12"/>
        <v>95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81.75</v>
      </c>
      <c r="F41" s="95">
        <v>73</v>
      </c>
      <c r="G41" s="95">
        <v>76</v>
      </c>
      <c r="H41" s="92">
        <v>87.5</v>
      </c>
      <c r="I41" s="93">
        <f t="shared" si="15"/>
        <v>79.5625</v>
      </c>
      <c r="J41" s="94">
        <v>95</v>
      </c>
      <c r="K41" s="95">
        <v>98</v>
      </c>
      <c r="L41" s="135">
        <v>85</v>
      </c>
      <c r="M41" s="96">
        <f t="shared" si="1"/>
        <v>92.666666666666671</v>
      </c>
      <c r="N41" s="100">
        <v>135</v>
      </c>
      <c r="O41" s="98">
        <v>125</v>
      </c>
      <c r="P41" s="99">
        <f t="shared" si="14"/>
        <v>130</v>
      </c>
      <c r="Q41" s="100">
        <v>110</v>
      </c>
      <c r="R41" s="98">
        <v>70</v>
      </c>
      <c r="S41" s="99">
        <f t="shared" si="12"/>
        <v>90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110</v>
      </c>
      <c r="I42" s="93">
        <f t="shared" si="15"/>
        <v>102.5625</v>
      </c>
      <c r="J42" s="94">
        <v>135</v>
      </c>
      <c r="K42" s="95">
        <v>128</v>
      </c>
      <c r="L42" s="135">
        <v>85</v>
      </c>
      <c r="M42" s="96">
        <f>(J42+K42+L42)/3</f>
        <v>116</v>
      </c>
      <c r="N42" s="97">
        <v>155</v>
      </c>
      <c r="O42" s="98">
        <v>165</v>
      </c>
      <c r="P42" s="99">
        <f t="shared" si="14"/>
        <v>160</v>
      </c>
      <c r="Q42" s="100">
        <v>120</v>
      </c>
      <c r="R42" s="98">
        <v>95</v>
      </c>
      <c r="S42" s="99">
        <f t="shared" si="12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127">
        <v>79</v>
      </c>
      <c r="I43" s="93">
        <f t="shared" si="15"/>
        <v>73.25</v>
      </c>
      <c r="J43" s="137">
        <v>107</v>
      </c>
      <c r="K43" s="95">
        <v>113</v>
      </c>
      <c r="L43" s="95">
        <v>75</v>
      </c>
      <c r="M43" s="96">
        <f t="shared" si="1"/>
        <v>98.333333333333329</v>
      </c>
      <c r="N43" s="100">
        <v>0</v>
      </c>
      <c r="O43" s="98">
        <v>135</v>
      </c>
      <c r="P43" s="99">
        <f>SUM(N43+O43)/1</f>
        <v>135</v>
      </c>
      <c r="Q43" s="100">
        <v>95</v>
      </c>
      <c r="R43" s="98">
        <v>90</v>
      </c>
      <c r="S43" s="99">
        <f t="shared" si="12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202.5</v>
      </c>
      <c r="F44" s="95">
        <v>225</v>
      </c>
      <c r="G44" s="95">
        <v>0</v>
      </c>
      <c r="H44" s="92">
        <v>214</v>
      </c>
      <c r="I44" s="93">
        <f>(E44+F44+G44+H44)/3</f>
        <v>213.83333333333334</v>
      </c>
      <c r="J44" s="94">
        <v>304</v>
      </c>
      <c r="K44" s="135">
        <v>330</v>
      </c>
      <c r="L44" s="95">
        <v>290</v>
      </c>
      <c r="M44" s="96">
        <f t="shared" si="1"/>
        <v>308</v>
      </c>
      <c r="N44" s="100">
        <v>395</v>
      </c>
      <c r="O44" s="106">
        <v>0</v>
      </c>
      <c r="P44" s="99">
        <f>SUM(N44+O44)/1</f>
        <v>395</v>
      </c>
      <c r="Q44" s="100">
        <v>280</v>
      </c>
      <c r="R44" s="108">
        <v>200</v>
      </c>
      <c r="S44" s="99">
        <f t="shared" si="12"/>
        <v>240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345</v>
      </c>
      <c r="G45" s="95">
        <v>203</v>
      </c>
      <c r="H45" s="92">
        <v>0</v>
      </c>
      <c r="I45" s="93">
        <f>(E45+F45+G45+H45)/2</f>
        <v>274</v>
      </c>
      <c r="J45" s="102">
        <v>400</v>
      </c>
      <c r="K45" s="135">
        <v>602</v>
      </c>
      <c r="L45" s="95">
        <v>480</v>
      </c>
      <c r="M45" s="96">
        <f t="shared" si="1"/>
        <v>494</v>
      </c>
      <c r="N45" s="100">
        <v>720</v>
      </c>
      <c r="O45" s="98">
        <v>750</v>
      </c>
      <c r="P45" s="99">
        <f t="shared" ref="P45:P46" si="16">SUM(N45+O45)/2</f>
        <v>735</v>
      </c>
      <c r="Q45" s="100">
        <v>0</v>
      </c>
      <c r="R45" s="106">
        <v>380</v>
      </c>
      <c r="S45" s="99">
        <f>SUM(Q45+R45)/1</f>
        <v>380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6">
        <v>294.5</v>
      </c>
      <c r="I46" s="116">
        <f>(E46+F46+G46+H46)/4</f>
        <v>236.875</v>
      </c>
      <c r="J46" s="187">
        <v>243</v>
      </c>
      <c r="K46" s="111">
        <v>210</v>
      </c>
      <c r="L46" s="111">
        <v>270</v>
      </c>
      <c r="M46" s="116">
        <f t="shared" si="1"/>
        <v>241</v>
      </c>
      <c r="N46" s="117">
        <v>395</v>
      </c>
      <c r="O46" s="118">
        <v>405</v>
      </c>
      <c r="P46" s="119">
        <f t="shared" si="16"/>
        <v>400</v>
      </c>
      <c r="Q46" s="117">
        <v>345</v>
      </c>
      <c r="R46" s="118">
        <v>240</v>
      </c>
      <c r="S46" s="119">
        <f t="shared" si="12"/>
        <v>292.5</v>
      </c>
      <c r="T46" s="121"/>
    </row>
    <row r="47" spans="1:20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A47:M47"/>
    <mergeCell ref="A1:S1"/>
    <mergeCell ref="A2:S2"/>
    <mergeCell ref="A3:S3"/>
    <mergeCell ref="N4:P4"/>
    <mergeCell ref="Q4:S4"/>
    <mergeCell ref="A4:A6"/>
    <mergeCell ref="B4:B6"/>
    <mergeCell ref="C4:C6"/>
    <mergeCell ref="D4:D6"/>
    <mergeCell ref="E4:M4"/>
    <mergeCell ref="E5:I5"/>
    <mergeCell ref="J5:S5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20" sqref="L20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09" t="s">
        <v>102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121"/>
    </row>
    <row r="2" spans="1:20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121"/>
    </row>
    <row r="3" spans="1:20" ht="18.75" customHeight="1" thickBot="1" x14ac:dyDescent="0.3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121"/>
    </row>
    <row r="4" spans="1:20" ht="28.9" customHeight="1" thickBot="1" x14ac:dyDescent="0.3">
      <c r="A4" s="238" t="s">
        <v>0</v>
      </c>
      <c r="B4" s="241" t="s">
        <v>1</v>
      </c>
      <c r="C4" s="241" t="s">
        <v>68</v>
      </c>
      <c r="D4" s="243" t="s">
        <v>18</v>
      </c>
      <c r="E4" s="234" t="s">
        <v>74</v>
      </c>
      <c r="F4" s="235"/>
      <c r="G4" s="235"/>
      <c r="H4" s="235"/>
      <c r="I4" s="235"/>
      <c r="J4" s="235"/>
      <c r="K4" s="235"/>
      <c r="L4" s="235"/>
      <c r="M4" s="236"/>
      <c r="N4" s="228" t="s">
        <v>73</v>
      </c>
      <c r="O4" s="229"/>
      <c r="P4" s="230"/>
      <c r="Q4" s="245" t="s">
        <v>78</v>
      </c>
      <c r="R4" s="246"/>
      <c r="S4" s="247"/>
      <c r="T4" s="121"/>
    </row>
    <row r="5" spans="1:20" ht="40.5" customHeight="1" thickBot="1" x14ac:dyDescent="0.3">
      <c r="A5" s="239"/>
      <c r="B5" s="242"/>
      <c r="C5" s="242"/>
      <c r="D5" s="244"/>
      <c r="E5" s="231" t="s">
        <v>77</v>
      </c>
      <c r="F5" s="232"/>
      <c r="G5" s="232"/>
      <c r="H5" s="232"/>
      <c r="I5" s="233"/>
      <c r="J5" s="206" t="s">
        <v>14</v>
      </c>
      <c r="K5" s="207"/>
      <c r="L5" s="207"/>
      <c r="M5" s="207"/>
      <c r="N5" s="207"/>
      <c r="O5" s="207"/>
      <c r="P5" s="207"/>
      <c r="Q5" s="207"/>
      <c r="R5" s="207"/>
      <c r="S5" s="208"/>
      <c r="T5" s="121"/>
    </row>
    <row r="6" spans="1:20" ht="58.5" customHeight="1" thickBot="1" x14ac:dyDescent="0.3">
      <c r="A6" s="240"/>
      <c r="B6" s="242"/>
      <c r="C6" s="242"/>
      <c r="D6" s="244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823</v>
      </c>
      <c r="H8" s="139">
        <v>754.5</v>
      </c>
      <c r="I8" s="93">
        <f t="shared" ref="I8:I19" si="0">(E8+F8+G8+H8)/4</f>
        <v>805.625</v>
      </c>
      <c r="J8" s="94">
        <v>840</v>
      </c>
      <c r="K8" s="135">
        <v>879</v>
      </c>
      <c r="L8" s="95">
        <v>861</v>
      </c>
      <c r="M8" s="96">
        <f>(J8+K8+L8)/3</f>
        <v>860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312</v>
      </c>
      <c r="H9" s="92">
        <v>159</v>
      </c>
      <c r="I9" s="93">
        <f t="shared" si="0"/>
        <v>237</v>
      </c>
      <c r="J9" s="94">
        <v>392</v>
      </c>
      <c r="K9" s="90">
        <v>731</v>
      </c>
      <c r="L9" s="95">
        <v>470</v>
      </c>
      <c r="M9" s="96">
        <f t="shared" ref="M9:M13" si="1">(J9+K9+L9)/3</f>
        <v>531</v>
      </c>
      <c r="N9" s="100">
        <v>760</v>
      </c>
      <c r="O9" s="98">
        <v>490</v>
      </c>
      <c r="P9" s="99">
        <f t="shared" ref="P9:P11" si="2">SUM(N9+O9)/2</f>
        <v>625</v>
      </c>
      <c r="Q9" s="100">
        <v>310</v>
      </c>
      <c r="R9" s="98">
        <v>350</v>
      </c>
      <c r="S9" s="99">
        <f t="shared" ref="S9:S11" si="3"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135">
        <v>483</v>
      </c>
      <c r="G10" s="95">
        <v>476</v>
      </c>
      <c r="H10" s="127">
        <v>467</v>
      </c>
      <c r="I10" s="93">
        <f t="shared" si="0"/>
        <v>471.5</v>
      </c>
      <c r="J10" s="94">
        <v>466</v>
      </c>
      <c r="K10" s="90">
        <v>672</v>
      </c>
      <c r="L10" s="95">
        <v>450</v>
      </c>
      <c r="M10" s="96">
        <f t="shared" si="1"/>
        <v>529.33333333333337</v>
      </c>
      <c r="N10" s="100">
        <v>570</v>
      </c>
      <c r="O10" s="98">
        <v>540</v>
      </c>
      <c r="P10" s="99">
        <f t="shared" si="2"/>
        <v>555</v>
      </c>
      <c r="Q10" s="100">
        <v>560</v>
      </c>
      <c r="R10" s="98">
        <v>600</v>
      </c>
      <c r="S10" s="99">
        <f t="shared" si="3"/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385</v>
      </c>
      <c r="H11" s="92">
        <v>283</v>
      </c>
      <c r="I11" s="93">
        <f t="shared" si="0"/>
        <v>325.25</v>
      </c>
      <c r="J11" s="94">
        <v>344</v>
      </c>
      <c r="K11" s="90">
        <v>403</v>
      </c>
      <c r="L11" s="95">
        <v>410</v>
      </c>
      <c r="M11" s="96">
        <f t="shared" si="1"/>
        <v>385.66666666666669</v>
      </c>
      <c r="N11" s="100">
        <v>395</v>
      </c>
      <c r="O11" s="98">
        <v>395</v>
      </c>
      <c r="P11" s="99">
        <f t="shared" si="2"/>
        <v>395</v>
      </c>
      <c r="Q11" s="100">
        <v>380</v>
      </c>
      <c r="R11" s="98">
        <v>370</v>
      </c>
      <c r="S11" s="99">
        <f t="shared" si="3"/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126</v>
      </c>
      <c r="H14" s="92">
        <v>0</v>
      </c>
      <c r="I14" s="93">
        <f>(E14+F14+G14+H14)/3</f>
        <v>309.66666666666669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488</v>
      </c>
      <c r="H15" s="92">
        <v>531.76</v>
      </c>
      <c r="I15" s="93">
        <f t="shared" si="0"/>
        <v>514.13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640</v>
      </c>
      <c r="O15" s="98">
        <v>725</v>
      </c>
      <c r="P15" s="99">
        <f>SUM(N15+O15)/2</f>
        <v>682.5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1268</v>
      </c>
      <c r="G16" s="95">
        <v>1355</v>
      </c>
      <c r="H16" s="92">
        <v>0</v>
      </c>
      <c r="I16" s="93">
        <f>(E16+F16+G16+H16)/3</f>
        <v>1076.3633333333335</v>
      </c>
      <c r="J16" s="94">
        <v>900</v>
      </c>
      <c r="K16" s="95">
        <v>738</v>
      </c>
      <c r="L16" s="95">
        <v>1215</v>
      </c>
      <c r="M16" s="96">
        <f t="shared" si="6"/>
        <v>951</v>
      </c>
      <c r="N16" s="100">
        <v>1250</v>
      </c>
      <c r="O16" s="98">
        <v>900</v>
      </c>
      <c r="P16" s="99">
        <f t="shared" ref="P16:P19" si="7">SUM(N16+O16)/2</f>
        <v>1075</v>
      </c>
      <c r="Q16" s="100">
        <v>1775</v>
      </c>
      <c r="R16" s="98">
        <v>1000</v>
      </c>
      <c r="S16" s="99">
        <f t="shared" ref="S16:S17" si="8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89">
        <v>0</v>
      </c>
      <c r="F17" s="95">
        <v>180.55</v>
      </c>
      <c r="G17" s="95">
        <v>199</v>
      </c>
      <c r="H17" s="92">
        <v>195.22</v>
      </c>
      <c r="I17" s="93">
        <f>(E17+F17+G17+H17)/3</f>
        <v>191.59</v>
      </c>
      <c r="J17" s="94">
        <v>234.6</v>
      </c>
      <c r="K17" s="95">
        <v>189</v>
      </c>
      <c r="L17" s="95">
        <v>230</v>
      </c>
      <c r="M17" s="96">
        <f t="shared" si="6"/>
        <v>217.86666666666667</v>
      </c>
      <c r="N17" s="100">
        <v>233</v>
      </c>
      <c r="O17" s="98">
        <v>244</v>
      </c>
      <c r="P17" s="99">
        <f t="shared" si="7"/>
        <v>238.5</v>
      </c>
      <c r="Q17" s="100">
        <v>195</v>
      </c>
      <c r="R17" s="98">
        <v>195</v>
      </c>
      <c r="S17" s="99">
        <f t="shared" si="8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 t="shared" si="0"/>
        <v>340.375</v>
      </c>
      <c r="J18" s="94">
        <v>308</v>
      </c>
      <c r="K18" s="95">
        <v>514</v>
      </c>
      <c r="L18" s="95">
        <v>535</v>
      </c>
      <c r="M18" s="96">
        <f t="shared" si="6"/>
        <v>452.33333333333331</v>
      </c>
      <c r="N18" s="100">
        <v>333.33</v>
      </c>
      <c r="O18" s="98">
        <v>540</v>
      </c>
      <c r="P18" s="99">
        <f t="shared" si="7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13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850</v>
      </c>
      <c r="M19" s="96">
        <f t="shared" si="6"/>
        <v>632.9133333333333</v>
      </c>
      <c r="N19" s="100">
        <v>1027</v>
      </c>
      <c r="O19" s="98">
        <v>560</v>
      </c>
      <c r="P19" s="99">
        <f t="shared" si="7"/>
        <v>793.5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139">
        <v>580</v>
      </c>
      <c r="I20" s="93">
        <f>(E20+F20+G20+H20)/3</f>
        <v>670.33333333333337</v>
      </c>
      <c r="J20" s="94">
        <v>775</v>
      </c>
      <c r="K20" s="95">
        <v>681</v>
      </c>
      <c r="L20" s="95">
        <v>640</v>
      </c>
      <c r="M20" s="96">
        <f t="shared" si="6"/>
        <v>698.66666666666663</v>
      </c>
      <c r="N20" s="100">
        <v>0</v>
      </c>
      <c r="O20" s="106">
        <v>710</v>
      </c>
      <c r="P20" s="99">
        <f>SUM(N20+O20)/1</f>
        <v>710</v>
      </c>
      <c r="Q20" s="100">
        <v>825</v>
      </c>
      <c r="R20" s="98">
        <v>825</v>
      </c>
      <c r="S20" s="99">
        <f t="shared" ref="S20:S30" si="9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 t="shared" ref="I21" si="10">(E21+F21+G21+H21)/4</f>
        <v>108.6</v>
      </c>
      <c r="J21" s="94">
        <v>149</v>
      </c>
      <c r="K21" s="95">
        <v>115</v>
      </c>
      <c r="L21" s="95">
        <v>150</v>
      </c>
      <c r="M21" s="96">
        <f t="shared" si="6"/>
        <v>138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9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139">
        <v>760.25</v>
      </c>
      <c r="I22" s="93">
        <f>(E22+F22+G22+H22)/3</f>
        <v>760.75</v>
      </c>
      <c r="J22" s="94">
        <v>1111</v>
      </c>
      <c r="K22" s="95">
        <v>1141</v>
      </c>
      <c r="L22" s="95">
        <v>980</v>
      </c>
      <c r="M22" s="96">
        <f t="shared" si="6"/>
        <v>1077.3333333333333</v>
      </c>
      <c r="N22" s="100">
        <v>1165</v>
      </c>
      <c r="O22" s="98">
        <v>900</v>
      </c>
      <c r="P22" s="99">
        <f t="shared" ref="P22:P28" si="11">SUM(N22+O22)/2</f>
        <v>1032.5</v>
      </c>
      <c r="Q22" s="100">
        <v>1590</v>
      </c>
      <c r="R22" s="98">
        <v>1150</v>
      </c>
      <c r="S22" s="99">
        <f t="shared" si="9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0">
        <v>207</v>
      </c>
      <c r="G23" s="95">
        <v>161</v>
      </c>
      <c r="H23" s="139">
        <v>156.5</v>
      </c>
      <c r="I23" s="93">
        <f>(E23+F23+G23+H23)/4</f>
        <v>170.25</v>
      </c>
      <c r="J23" s="94">
        <v>153</v>
      </c>
      <c r="K23" s="90">
        <v>162</v>
      </c>
      <c r="L23" s="95">
        <v>165</v>
      </c>
      <c r="M23" s="96">
        <f t="shared" si="6"/>
        <v>160</v>
      </c>
      <c r="N23" s="97">
        <v>190</v>
      </c>
      <c r="O23" s="106">
        <v>195</v>
      </c>
      <c r="P23" s="99">
        <f t="shared" si="11"/>
        <v>192.5</v>
      </c>
      <c r="Q23" s="100">
        <v>200</v>
      </c>
      <c r="R23" s="98">
        <v>170</v>
      </c>
      <c r="S23" s="99">
        <f t="shared" si="9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99</v>
      </c>
      <c r="H24" s="92">
        <v>93.58</v>
      </c>
      <c r="I24" s="93">
        <f t="shared" ref="I24:I30" si="12">(E24+F24+G24+H24)/4</f>
        <v>95.694999999999993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105</v>
      </c>
      <c r="P24" s="99">
        <f t="shared" si="11"/>
        <v>112.5</v>
      </c>
      <c r="Q24" s="100">
        <v>118</v>
      </c>
      <c r="R24" s="98">
        <v>120</v>
      </c>
      <c r="S24" s="99">
        <f t="shared" si="9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288.31</v>
      </c>
      <c r="I25" s="93">
        <f t="shared" si="12"/>
        <v>265.65499999999997</v>
      </c>
      <c r="J25" s="94">
        <v>208</v>
      </c>
      <c r="K25" s="95">
        <v>380</v>
      </c>
      <c r="L25" s="95">
        <v>420</v>
      </c>
      <c r="M25" s="96">
        <f t="shared" si="6"/>
        <v>336</v>
      </c>
      <c r="N25" s="100">
        <v>270</v>
      </c>
      <c r="O25" s="98">
        <v>430</v>
      </c>
      <c r="P25" s="99">
        <f t="shared" si="11"/>
        <v>350</v>
      </c>
      <c r="Q25" s="100">
        <v>320</v>
      </c>
      <c r="R25" s="98">
        <v>270</v>
      </c>
      <c r="S25" s="99">
        <f t="shared" si="9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301.5</v>
      </c>
      <c r="G26" s="95">
        <v>260</v>
      </c>
      <c r="H26" s="92">
        <v>349</v>
      </c>
      <c r="I26" s="93">
        <f t="shared" si="12"/>
        <v>314.86250000000001</v>
      </c>
      <c r="J26" s="94">
        <v>335</v>
      </c>
      <c r="K26" s="95">
        <v>396</v>
      </c>
      <c r="L26" s="95">
        <v>300</v>
      </c>
      <c r="M26" s="96">
        <f t="shared" si="6"/>
        <v>343.66666666666669</v>
      </c>
      <c r="N26" s="100">
        <v>380</v>
      </c>
      <c r="O26" s="98">
        <v>405</v>
      </c>
      <c r="P26" s="99">
        <f t="shared" si="11"/>
        <v>392.5</v>
      </c>
      <c r="Q26" s="100">
        <v>390</v>
      </c>
      <c r="R26" s="98">
        <v>355</v>
      </c>
      <c r="S26" s="99">
        <f t="shared" si="9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893</v>
      </c>
      <c r="H27" s="92">
        <v>1353.8</v>
      </c>
      <c r="I27" s="93">
        <f t="shared" si="12"/>
        <v>1193.9000000000001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1800</v>
      </c>
      <c r="O27" s="98">
        <v>740</v>
      </c>
      <c r="P27" s="99">
        <f t="shared" si="11"/>
        <v>1270</v>
      </c>
      <c r="Q27" s="100">
        <v>1900</v>
      </c>
      <c r="R27" s="98">
        <v>900</v>
      </c>
      <c r="S27" s="99">
        <f t="shared" si="9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45</v>
      </c>
      <c r="H28" s="139">
        <v>45</v>
      </c>
      <c r="I28" s="93">
        <f t="shared" si="12"/>
        <v>46.07</v>
      </c>
      <c r="J28" s="94">
        <v>49</v>
      </c>
      <c r="K28" s="95">
        <v>48</v>
      </c>
      <c r="L28" s="95">
        <v>75</v>
      </c>
      <c r="M28" s="96">
        <f t="shared" si="6"/>
        <v>57.333333333333336</v>
      </c>
      <c r="N28" s="100">
        <v>60</v>
      </c>
      <c r="O28" s="98">
        <v>60</v>
      </c>
      <c r="P28" s="99">
        <f t="shared" si="11"/>
        <v>60</v>
      </c>
      <c r="Q28" s="100">
        <v>55</v>
      </c>
      <c r="R28" s="98">
        <v>60</v>
      </c>
      <c r="S28" s="99">
        <f>SUM(Q28+R28)/2</f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2860</v>
      </c>
      <c r="I29" s="93">
        <f t="shared" si="12"/>
        <v>2541.75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9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2"/>
        <v>57.225000000000001</v>
      </c>
      <c r="J30" s="94">
        <v>60</v>
      </c>
      <c r="K30" s="95">
        <v>65</v>
      </c>
      <c r="L30" s="95">
        <v>60</v>
      </c>
      <c r="M30" s="96">
        <f t="shared" si="6"/>
        <v>61.666666666666664</v>
      </c>
      <c r="N30" s="100">
        <v>95</v>
      </c>
      <c r="O30" s="106">
        <v>0</v>
      </c>
      <c r="P30" s="99">
        <f>SUM(N30+O30)/1</f>
        <v>95</v>
      </c>
      <c r="Q30" s="100">
        <v>120</v>
      </c>
      <c r="R30" s="98">
        <v>55</v>
      </c>
      <c r="S30" s="99">
        <f t="shared" si="9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3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107</v>
      </c>
      <c r="H33" s="92">
        <v>110.5</v>
      </c>
      <c r="I33" s="93">
        <f t="shared" ref="I33:I36" si="14">(E33+F33+G33+H33)/4</f>
        <v>101</v>
      </c>
      <c r="J33" s="94">
        <v>131</v>
      </c>
      <c r="K33" s="135">
        <v>114</v>
      </c>
      <c r="L33" s="95">
        <v>113</v>
      </c>
      <c r="M33" s="96">
        <f t="shared" si="6"/>
        <v>119.33333333333333</v>
      </c>
      <c r="N33" s="100">
        <v>145</v>
      </c>
      <c r="O33" s="98">
        <v>155</v>
      </c>
      <c r="P33" s="99">
        <f>SUM(N33+O33)/2</f>
        <v>150</v>
      </c>
      <c r="Q33" s="100">
        <v>150</v>
      </c>
      <c r="R33" s="98">
        <v>140</v>
      </c>
      <c r="S33" s="99">
        <f t="shared" si="13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71</v>
      </c>
      <c r="H34" s="127">
        <v>63.93</v>
      </c>
      <c r="I34" s="93">
        <f t="shared" si="14"/>
        <v>64.67</v>
      </c>
      <c r="J34" s="94">
        <v>80</v>
      </c>
      <c r="K34" s="95">
        <v>72</v>
      </c>
      <c r="L34" s="95">
        <v>75</v>
      </c>
      <c r="M34" s="96">
        <f t="shared" si="6"/>
        <v>75.666666666666671</v>
      </c>
      <c r="N34" s="100">
        <v>90</v>
      </c>
      <c r="O34" s="98">
        <v>75</v>
      </c>
      <c r="P34" s="99">
        <f t="shared" ref="P34:P37" si="15">SUM(N34+O34)/2</f>
        <v>82.5</v>
      </c>
      <c r="Q34" s="100">
        <v>120</v>
      </c>
      <c r="R34" s="98">
        <v>75</v>
      </c>
      <c r="S34" s="99">
        <f t="shared" si="13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 t="shared" si="14"/>
        <v>65.650000000000006</v>
      </c>
      <c r="J35" s="94">
        <v>77</v>
      </c>
      <c r="K35" s="95">
        <v>82</v>
      </c>
      <c r="L35" s="95">
        <v>80</v>
      </c>
      <c r="M35" s="96">
        <f t="shared" si="6"/>
        <v>79.666666666666671</v>
      </c>
      <c r="N35" s="97">
        <v>95</v>
      </c>
      <c r="O35" s="133">
        <v>80</v>
      </c>
      <c r="P35" s="99">
        <f t="shared" si="15"/>
        <v>87.5</v>
      </c>
      <c r="Q35" s="100">
        <v>85</v>
      </c>
      <c r="R35" s="98">
        <v>70</v>
      </c>
      <c r="S35" s="99">
        <f t="shared" si="13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 t="shared" si="14"/>
        <v>69.1875</v>
      </c>
      <c r="J36" s="94">
        <v>82</v>
      </c>
      <c r="K36" s="95">
        <v>77</v>
      </c>
      <c r="L36" s="95">
        <v>79</v>
      </c>
      <c r="M36" s="96">
        <f t="shared" si="6"/>
        <v>79.333333333333329</v>
      </c>
      <c r="N36" s="100">
        <v>85</v>
      </c>
      <c r="O36" s="98">
        <v>30</v>
      </c>
      <c r="P36" s="99">
        <f t="shared" si="15"/>
        <v>57.5</v>
      </c>
      <c r="Q36" s="100">
        <v>80</v>
      </c>
      <c r="R36" s="98">
        <v>75</v>
      </c>
      <c r="S36" s="99">
        <f t="shared" si="13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135">
        <v>190</v>
      </c>
      <c r="L37" s="95">
        <v>262.5</v>
      </c>
      <c r="M37" s="96">
        <f t="shared" si="6"/>
        <v>177.9</v>
      </c>
      <c r="N37" s="100">
        <v>237.5</v>
      </c>
      <c r="O37" s="98">
        <v>300</v>
      </c>
      <c r="P37" s="99">
        <f t="shared" si="15"/>
        <v>268.75</v>
      </c>
      <c r="Q37" s="100">
        <v>125</v>
      </c>
      <c r="R37" s="98">
        <v>90</v>
      </c>
      <c r="S37" s="99">
        <f t="shared" si="13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16">(E38+F38+G38+H38)/4</f>
        <v>98</v>
      </c>
      <c r="J38" s="94">
        <v>150</v>
      </c>
      <c r="K38" s="95">
        <v>84</v>
      </c>
      <c r="L38" s="95">
        <v>112.5</v>
      </c>
      <c r="M38" s="96">
        <f t="shared" si="6"/>
        <v>115.5</v>
      </c>
      <c r="N38" s="100">
        <v>110</v>
      </c>
      <c r="O38" s="106">
        <v>0</v>
      </c>
      <c r="P38" s="99">
        <f>SUM(N38+O38)/1</f>
        <v>110</v>
      </c>
      <c r="Q38" s="100">
        <v>125</v>
      </c>
      <c r="R38" s="98">
        <v>90</v>
      </c>
      <c r="S38" s="99">
        <f t="shared" si="13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5">
        <v>73.400000000000006</v>
      </c>
      <c r="G39" s="95">
        <v>88</v>
      </c>
      <c r="H39" s="139">
        <v>87.5</v>
      </c>
      <c r="I39" s="93">
        <f t="shared" si="16"/>
        <v>84.1</v>
      </c>
      <c r="J39" s="94">
        <v>114</v>
      </c>
      <c r="K39" s="95">
        <v>113</v>
      </c>
      <c r="L39" s="90">
        <v>90</v>
      </c>
      <c r="M39" s="96">
        <f t="shared" si="6"/>
        <v>105.66666666666667</v>
      </c>
      <c r="N39" s="100">
        <v>135</v>
      </c>
      <c r="O39" s="98">
        <v>140</v>
      </c>
      <c r="P39" s="99">
        <f t="shared" ref="P39:P46" si="17">SUM(N39+O39)/2</f>
        <v>137.5</v>
      </c>
      <c r="Q39" s="100">
        <v>110</v>
      </c>
      <c r="R39" s="106">
        <v>90</v>
      </c>
      <c r="S39" s="99">
        <f t="shared" si="13"/>
        <v>100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0</v>
      </c>
      <c r="G40" s="95">
        <v>87</v>
      </c>
      <c r="H40" s="92">
        <v>81.75</v>
      </c>
      <c r="I40" s="93">
        <f>(E40+F40+G40+H40)/3</f>
        <v>83.5</v>
      </c>
      <c r="J40" s="94">
        <v>100</v>
      </c>
      <c r="K40" s="95">
        <v>105</v>
      </c>
      <c r="L40" s="95">
        <v>85</v>
      </c>
      <c r="M40" s="96">
        <f t="shared" si="6"/>
        <v>96.666666666666671</v>
      </c>
      <c r="N40" s="100">
        <v>130</v>
      </c>
      <c r="O40" s="98">
        <v>135</v>
      </c>
      <c r="P40" s="99">
        <f t="shared" si="17"/>
        <v>132.5</v>
      </c>
      <c r="Q40" s="100">
        <v>120</v>
      </c>
      <c r="R40" s="106">
        <v>100</v>
      </c>
      <c r="S40" s="99">
        <f t="shared" si="13"/>
        <v>110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88">
        <v>87.5</v>
      </c>
      <c r="F41" s="95">
        <v>73</v>
      </c>
      <c r="G41" s="95">
        <v>76</v>
      </c>
      <c r="H41" s="92">
        <v>87.5</v>
      </c>
      <c r="I41" s="93">
        <f t="shared" si="16"/>
        <v>81</v>
      </c>
      <c r="J41" s="94">
        <v>95</v>
      </c>
      <c r="K41" s="95">
        <v>98</v>
      </c>
      <c r="L41" s="95">
        <v>85</v>
      </c>
      <c r="M41" s="96">
        <f t="shared" si="6"/>
        <v>92.666666666666671</v>
      </c>
      <c r="N41" s="100">
        <v>135</v>
      </c>
      <c r="O41" s="98">
        <v>125</v>
      </c>
      <c r="P41" s="99">
        <f t="shared" si="17"/>
        <v>130</v>
      </c>
      <c r="Q41" s="100">
        <v>110</v>
      </c>
      <c r="R41" s="106">
        <v>90</v>
      </c>
      <c r="S41" s="99">
        <f t="shared" si="13"/>
        <v>100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139">
        <v>104.75</v>
      </c>
      <c r="I42" s="93">
        <f t="shared" si="16"/>
        <v>101.25</v>
      </c>
      <c r="J42" s="94">
        <v>135</v>
      </c>
      <c r="K42" s="95">
        <v>128</v>
      </c>
      <c r="L42" s="95">
        <v>85</v>
      </c>
      <c r="M42" s="96">
        <f t="shared" si="6"/>
        <v>116</v>
      </c>
      <c r="N42" s="100">
        <v>155</v>
      </c>
      <c r="O42" s="133">
        <v>135</v>
      </c>
      <c r="P42" s="99">
        <f t="shared" si="17"/>
        <v>145</v>
      </c>
      <c r="Q42" s="100">
        <v>120</v>
      </c>
      <c r="R42" s="106">
        <v>100</v>
      </c>
      <c r="S42" s="99">
        <f t="shared" si="13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0">
        <v>68</v>
      </c>
      <c r="G43" s="95">
        <v>65</v>
      </c>
      <c r="H43" s="139">
        <v>76</v>
      </c>
      <c r="I43" s="93">
        <f t="shared" si="16"/>
        <v>74.125</v>
      </c>
      <c r="J43" s="94">
        <v>107</v>
      </c>
      <c r="K43" s="90">
        <v>0</v>
      </c>
      <c r="L43" s="95">
        <v>75</v>
      </c>
      <c r="M43" s="96">
        <f>(J43+K43+L43)/2</f>
        <v>91</v>
      </c>
      <c r="N43" s="97">
        <v>135</v>
      </c>
      <c r="O43" s="98">
        <v>135</v>
      </c>
      <c r="P43" s="99">
        <f t="shared" si="17"/>
        <v>135</v>
      </c>
      <c r="Q43" s="100">
        <v>95</v>
      </c>
      <c r="R43" s="106">
        <v>100</v>
      </c>
      <c r="S43" s="99">
        <f t="shared" si="13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89">
        <v>214</v>
      </c>
      <c r="F44" s="90">
        <v>237</v>
      </c>
      <c r="G44" s="95">
        <v>0</v>
      </c>
      <c r="H44" s="92">
        <v>214</v>
      </c>
      <c r="I44" s="93">
        <f>(E44+F44+G44+H44)/3</f>
        <v>221.66666666666666</v>
      </c>
      <c r="J44" s="94">
        <v>304</v>
      </c>
      <c r="K44" s="90">
        <v>532</v>
      </c>
      <c r="L44" s="90">
        <v>340</v>
      </c>
      <c r="M44" s="96">
        <f t="shared" si="6"/>
        <v>392</v>
      </c>
      <c r="N44" s="100">
        <v>395</v>
      </c>
      <c r="O44" s="106">
        <v>380</v>
      </c>
      <c r="P44" s="99">
        <f t="shared" si="17"/>
        <v>387.5</v>
      </c>
      <c r="Q44" s="97">
        <v>480</v>
      </c>
      <c r="R44" s="108">
        <v>200</v>
      </c>
      <c r="S44" s="99">
        <f t="shared" si="13"/>
        <v>340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89">
        <v>352</v>
      </c>
      <c r="F45" s="95">
        <v>345</v>
      </c>
      <c r="G45" s="95">
        <v>203</v>
      </c>
      <c r="H45" s="92">
        <v>0</v>
      </c>
      <c r="I45" s="93">
        <f>(E45+F45+G45+H45)/3</f>
        <v>300</v>
      </c>
      <c r="J45" s="94">
        <v>400</v>
      </c>
      <c r="K45" s="135">
        <v>490</v>
      </c>
      <c r="L45" s="95">
        <v>480</v>
      </c>
      <c r="M45" s="96">
        <f t="shared" si="6"/>
        <v>456.66666666666669</v>
      </c>
      <c r="N45" s="130">
        <v>620</v>
      </c>
      <c r="O45" s="133">
        <v>675</v>
      </c>
      <c r="P45" s="99">
        <f t="shared" si="17"/>
        <v>647.5</v>
      </c>
      <c r="Q45" s="97">
        <v>550</v>
      </c>
      <c r="R45" s="106">
        <v>0</v>
      </c>
      <c r="S45" s="99">
        <f>SUM(Q45+R45)/1</f>
        <v>550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42">
        <v>179.5</v>
      </c>
      <c r="I46" s="116">
        <f>(E46+F46+G46+H46)/4</f>
        <v>208.125</v>
      </c>
      <c r="J46" s="124">
        <v>243</v>
      </c>
      <c r="K46" s="111">
        <v>210</v>
      </c>
      <c r="L46" s="111">
        <v>270</v>
      </c>
      <c r="M46" s="116">
        <f t="shared" si="6"/>
        <v>241</v>
      </c>
      <c r="N46" s="131">
        <v>350</v>
      </c>
      <c r="O46" s="134">
        <v>390</v>
      </c>
      <c r="P46" s="119">
        <f t="shared" si="17"/>
        <v>370</v>
      </c>
      <c r="Q46" s="131">
        <v>245</v>
      </c>
      <c r="R46" s="118">
        <v>240</v>
      </c>
      <c r="S46" s="119">
        <f t="shared" si="13"/>
        <v>242.5</v>
      </c>
      <c r="T46" s="121"/>
    </row>
    <row r="47" spans="1:20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20" zoomScale="80" zoomScaleNormal="80" workbookViewId="0">
      <pane xSplit="3" topLeftCell="E1" activePane="topRight" state="frozen"/>
      <selection activeCell="B1" sqref="B1"/>
      <selection pane="topRight" activeCell="B7" sqref="B7:S45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09" t="s">
        <v>103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121"/>
    </row>
    <row r="2" spans="1:20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121"/>
    </row>
    <row r="3" spans="1:20" ht="18.75" customHeight="1" thickBot="1" x14ac:dyDescent="0.3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121"/>
    </row>
    <row r="4" spans="1:20" ht="28.9" customHeight="1" thickBot="1" x14ac:dyDescent="0.3">
      <c r="A4" s="238" t="s">
        <v>0</v>
      </c>
      <c r="B4" s="241" t="s">
        <v>1</v>
      </c>
      <c r="C4" s="241" t="s">
        <v>68</v>
      </c>
      <c r="D4" s="243" t="s">
        <v>18</v>
      </c>
      <c r="E4" s="234" t="s">
        <v>74</v>
      </c>
      <c r="F4" s="235"/>
      <c r="G4" s="235"/>
      <c r="H4" s="235"/>
      <c r="I4" s="235"/>
      <c r="J4" s="235"/>
      <c r="K4" s="235"/>
      <c r="L4" s="235"/>
      <c r="M4" s="236"/>
      <c r="N4" s="228" t="s">
        <v>73</v>
      </c>
      <c r="O4" s="229"/>
      <c r="P4" s="230"/>
      <c r="Q4" s="245" t="s">
        <v>78</v>
      </c>
      <c r="R4" s="246"/>
      <c r="S4" s="247"/>
      <c r="T4" s="121"/>
    </row>
    <row r="5" spans="1:20" ht="40.5" customHeight="1" thickBot="1" x14ac:dyDescent="0.3">
      <c r="A5" s="239"/>
      <c r="B5" s="242"/>
      <c r="C5" s="242"/>
      <c r="D5" s="244"/>
      <c r="E5" s="231" t="s">
        <v>77</v>
      </c>
      <c r="F5" s="232"/>
      <c r="G5" s="232"/>
      <c r="H5" s="232"/>
      <c r="I5" s="233"/>
      <c r="J5" s="206" t="s">
        <v>14</v>
      </c>
      <c r="K5" s="207"/>
      <c r="L5" s="207"/>
      <c r="M5" s="207"/>
      <c r="N5" s="207"/>
      <c r="O5" s="207"/>
      <c r="P5" s="207"/>
      <c r="Q5" s="207"/>
      <c r="R5" s="207"/>
      <c r="S5" s="208"/>
      <c r="T5" s="121"/>
    </row>
    <row r="6" spans="1:20" ht="58.5" customHeight="1" thickBot="1" x14ac:dyDescent="0.3">
      <c r="A6" s="240"/>
      <c r="B6" s="242"/>
      <c r="C6" s="242"/>
      <c r="D6" s="244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0">
        <v>883</v>
      </c>
      <c r="H8" s="92">
        <v>754.5</v>
      </c>
      <c r="I8" s="93">
        <f t="shared" ref="I8:I19" si="0">(E8+F8+G8+H8)/4</f>
        <v>820.625</v>
      </c>
      <c r="J8" s="94">
        <v>840</v>
      </c>
      <c r="K8" s="95">
        <v>879</v>
      </c>
      <c r="L8" s="95">
        <v>745</v>
      </c>
      <c r="M8" s="96">
        <f>(J8+K8+L8)/3</f>
        <v>821.33333333333337</v>
      </c>
      <c r="N8" s="97">
        <v>0</v>
      </c>
      <c r="O8" s="98">
        <v>990</v>
      </c>
      <c r="P8" s="99">
        <f>SUM(N8+O8)/1</f>
        <v>990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0">
        <v>325</v>
      </c>
      <c r="H9" s="92">
        <v>0</v>
      </c>
      <c r="I9" s="93">
        <f>(E9+F9+G9+H9)/3</f>
        <v>267.33333333333331</v>
      </c>
      <c r="J9" s="94">
        <v>392</v>
      </c>
      <c r="K9" s="95">
        <v>731</v>
      </c>
      <c r="L9" s="95">
        <v>0</v>
      </c>
      <c r="M9" s="96">
        <f>(J9+K9+L9)/2</f>
        <v>561.5</v>
      </c>
      <c r="N9" s="100">
        <v>760</v>
      </c>
      <c r="O9" s="98">
        <v>490</v>
      </c>
      <c r="P9" s="99">
        <f t="shared" ref="P9:P11" si="1">SUM(N9+O9)/2</f>
        <v>625</v>
      </c>
      <c r="Q9" s="100">
        <v>310</v>
      </c>
      <c r="R9" s="98">
        <v>350</v>
      </c>
      <c r="S9" s="99">
        <f t="shared" ref="S9:S11" si="2"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0">
        <v>495</v>
      </c>
      <c r="G10" s="90">
        <v>505</v>
      </c>
      <c r="H10" s="92">
        <v>467</v>
      </c>
      <c r="I10" s="93">
        <f t="shared" si="0"/>
        <v>481.75</v>
      </c>
      <c r="J10" s="94">
        <v>466</v>
      </c>
      <c r="K10" s="95">
        <v>672</v>
      </c>
      <c r="L10" s="95">
        <v>540</v>
      </c>
      <c r="M10" s="96">
        <f t="shared" ref="M10:M46" si="3">(J10+K10+L10)/3</f>
        <v>559.33333333333337</v>
      </c>
      <c r="N10" s="100">
        <v>485</v>
      </c>
      <c r="O10" s="98">
        <v>540</v>
      </c>
      <c r="P10" s="99">
        <f t="shared" si="1"/>
        <v>512.5</v>
      </c>
      <c r="Q10" s="100">
        <v>560</v>
      </c>
      <c r="R10" s="98">
        <v>600</v>
      </c>
      <c r="S10" s="99">
        <f t="shared" si="2"/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0">
        <v>415</v>
      </c>
      <c r="H11" s="92">
        <v>0</v>
      </c>
      <c r="I11" s="93">
        <f>(E11+F11+G11+H11)/3</f>
        <v>349.33333333333331</v>
      </c>
      <c r="J11" s="94">
        <v>344</v>
      </c>
      <c r="K11" s="135">
        <v>392</v>
      </c>
      <c r="L11" s="135">
        <v>300</v>
      </c>
      <c r="M11" s="96">
        <f t="shared" si="3"/>
        <v>345.33333333333331</v>
      </c>
      <c r="N11" s="100">
        <v>395</v>
      </c>
      <c r="O11" s="98">
        <v>395</v>
      </c>
      <c r="P11" s="99">
        <f t="shared" si="1"/>
        <v>395</v>
      </c>
      <c r="Q11" s="100">
        <v>380</v>
      </c>
      <c r="R11" s="98">
        <v>370</v>
      </c>
      <c r="S11" s="99">
        <f t="shared" si="2"/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135">
        <v>169.05</v>
      </c>
      <c r="G13" s="90">
        <v>161</v>
      </c>
      <c r="H13" s="92">
        <v>0</v>
      </c>
      <c r="I13" s="93">
        <f>(E13+F13+G13+H13)/3</f>
        <v>143.35</v>
      </c>
      <c r="J13" s="137">
        <v>150</v>
      </c>
      <c r="K13" s="135">
        <v>175</v>
      </c>
      <c r="L13" s="95">
        <v>75</v>
      </c>
      <c r="M13" s="96">
        <f t="shared" si="3"/>
        <v>133.33333333333334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0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3"/>
        <v>351.66666666666669</v>
      </c>
      <c r="N14" s="100">
        <v>0</v>
      </c>
      <c r="O14" s="98">
        <v>0</v>
      </c>
      <c r="P14" s="99">
        <f t="shared" ref="P14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0">
        <v>510</v>
      </c>
      <c r="H15" s="92">
        <v>531.76</v>
      </c>
      <c r="I15" s="93">
        <f t="shared" si="0"/>
        <v>519.63</v>
      </c>
      <c r="J15" s="94">
        <v>486</v>
      </c>
      <c r="K15" s="95">
        <v>682</v>
      </c>
      <c r="L15" s="95">
        <v>480</v>
      </c>
      <c r="M15" s="96">
        <f t="shared" si="3"/>
        <v>549.33333333333337</v>
      </c>
      <c r="N15" s="130">
        <v>545</v>
      </c>
      <c r="O15" s="106">
        <v>0</v>
      </c>
      <c r="P15" s="99">
        <f>SUM(N15+O15)/1</f>
        <v>545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135">
        <v>570</v>
      </c>
      <c r="G16" s="90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5">
        <v>1825</v>
      </c>
      <c r="M16" s="96">
        <f t="shared" si="3"/>
        <v>1154.3333333333333</v>
      </c>
      <c r="N16" s="100">
        <v>1250</v>
      </c>
      <c r="O16" s="98">
        <v>900</v>
      </c>
      <c r="P16" s="99">
        <f t="shared" ref="P16:P19" si="6">SUM(N16+O16)/2</f>
        <v>1075</v>
      </c>
      <c r="Q16" s="100">
        <v>1775</v>
      </c>
      <c r="R16" s="98">
        <v>1000</v>
      </c>
      <c r="S16" s="99">
        <f t="shared" ref="S16:S17" si="7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0">
        <v>210</v>
      </c>
      <c r="H17" s="92">
        <v>195.22</v>
      </c>
      <c r="I17" s="93">
        <f>(E17+F17+G17+H17)/3</f>
        <v>196.36666666666667</v>
      </c>
      <c r="J17" s="94">
        <v>234.6</v>
      </c>
      <c r="K17" s="95">
        <v>189</v>
      </c>
      <c r="L17" s="90">
        <v>225</v>
      </c>
      <c r="M17" s="96">
        <f t="shared" si="3"/>
        <v>216.20000000000002</v>
      </c>
      <c r="N17" s="100">
        <v>233</v>
      </c>
      <c r="O17" s="98">
        <v>244</v>
      </c>
      <c r="P17" s="99">
        <f t="shared" si="6"/>
        <v>238.5</v>
      </c>
      <c r="Q17" s="100">
        <v>195</v>
      </c>
      <c r="R17" s="98">
        <v>195</v>
      </c>
      <c r="S17" s="99">
        <f t="shared" si="7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0">
        <v>484</v>
      </c>
      <c r="G18" s="90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3"/>
        <v>470.66666666666669</v>
      </c>
      <c r="N18" s="100">
        <v>333.33</v>
      </c>
      <c r="O18" s="98">
        <v>540</v>
      </c>
      <c r="P18" s="99">
        <f t="shared" si="6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772</v>
      </c>
      <c r="M19" s="96">
        <f t="shared" si="3"/>
        <v>606.9133333333333</v>
      </c>
      <c r="N19" s="100">
        <v>1027</v>
      </c>
      <c r="O19" s="106">
        <v>720</v>
      </c>
      <c r="P19" s="99">
        <f t="shared" si="6"/>
        <v>873.5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5">
        <v>850</v>
      </c>
      <c r="M20" s="96">
        <f t="shared" si="3"/>
        <v>768.66666666666663</v>
      </c>
      <c r="N20" s="100">
        <v>0</v>
      </c>
      <c r="O20" s="98">
        <v>710</v>
      </c>
      <c r="P20" s="99">
        <f>SUM(N20+O20)/1</f>
        <v>710</v>
      </c>
      <c r="Q20" s="100">
        <v>825</v>
      </c>
      <c r="R20" s="98">
        <v>825</v>
      </c>
      <c r="S20" s="99">
        <f t="shared" ref="S20:S30" si="8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 t="shared" ref="I21" si="9">(E21+F21+G21+H21)/4</f>
        <v>108.6</v>
      </c>
      <c r="J21" s="94">
        <v>149</v>
      </c>
      <c r="K21" s="95">
        <v>115</v>
      </c>
      <c r="L21" s="95">
        <v>125</v>
      </c>
      <c r="M21" s="96">
        <f t="shared" si="3"/>
        <v>129.66666666666666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8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0">
        <v>812</v>
      </c>
      <c r="G22" s="90">
        <v>775</v>
      </c>
      <c r="H22" s="92">
        <v>764.75</v>
      </c>
      <c r="I22" s="93">
        <f>(E22+F22+G22+H22)/3</f>
        <v>783.91666666666663</v>
      </c>
      <c r="J22" s="94">
        <v>1111</v>
      </c>
      <c r="K22" s="95">
        <v>1141</v>
      </c>
      <c r="L22" s="95">
        <v>825</v>
      </c>
      <c r="M22" s="96">
        <f t="shared" si="3"/>
        <v>1025.6666666666667</v>
      </c>
      <c r="N22" s="100">
        <v>1210</v>
      </c>
      <c r="O22" s="98">
        <v>900</v>
      </c>
      <c r="P22" s="99">
        <f t="shared" ref="P22:P28" si="10">SUM(N22+O22)/2</f>
        <v>1055</v>
      </c>
      <c r="Q22" s="100">
        <v>1590</v>
      </c>
      <c r="R22" s="98">
        <v>1150</v>
      </c>
      <c r="S22" s="99">
        <f t="shared" si="8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169</v>
      </c>
      <c r="G23" s="95">
        <v>161</v>
      </c>
      <c r="H23" s="92">
        <v>156.5</v>
      </c>
      <c r="I23" s="93">
        <f>(E23+F23+G23+H23)/4</f>
        <v>160.75</v>
      </c>
      <c r="J23" s="94">
        <v>153</v>
      </c>
      <c r="K23" s="95">
        <v>162</v>
      </c>
      <c r="L23" s="95">
        <v>190</v>
      </c>
      <c r="M23" s="96">
        <f t="shared" si="3"/>
        <v>168.33333333333334</v>
      </c>
      <c r="N23" s="97">
        <v>195</v>
      </c>
      <c r="O23" s="106">
        <v>210</v>
      </c>
      <c r="P23" s="99">
        <f t="shared" si="10"/>
        <v>202.5</v>
      </c>
      <c r="Q23" s="100">
        <v>200</v>
      </c>
      <c r="R23" s="98">
        <v>170</v>
      </c>
      <c r="S23" s="99">
        <f t="shared" si="8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0">
        <v>103</v>
      </c>
      <c r="H24" s="92">
        <v>93.58</v>
      </c>
      <c r="I24" s="93">
        <f t="shared" ref="I24:I30" si="11">(E24+F24+G24+H24)/4</f>
        <v>96.694999999999993</v>
      </c>
      <c r="J24" s="94">
        <v>122</v>
      </c>
      <c r="K24" s="95">
        <v>111</v>
      </c>
      <c r="L24" s="135">
        <v>95</v>
      </c>
      <c r="M24" s="96">
        <f t="shared" si="3"/>
        <v>109.33333333333333</v>
      </c>
      <c r="N24" s="100">
        <v>120</v>
      </c>
      <c r="O24" s="98">
        <v>105</v>
      </c>
      <c r="P24" s="99">
        <f t="shared" si="10"/>
        <v>112.5</v>
      </c>
      <c r="Q24" s="100">
        <v>118</v>
      </c>
      <c r="R24" s="98">
        <v>120</v>
      </c>
      <c r="S24" s="99">
        <f t="shared" si="8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0">
        <v>347</v>
      </c>
      <c r="H25" s="92">
        <v>288.31</v>
      </c>
      <c r="I25" s="93">
        <f t="shared" si="11"/>
        <v>283.40499999999997</v>
      </c>
      <c r="J25" s="94">
        <v>208</v>
      </c>
      <c r="K25" s="95">
        <v>380</v>
      </c>
      <c r="L25" s="95">
        <v>358</v>
      </c>
      <c r="M25" s="96">
        <f t="shared" si="3"/>
        <v>315.33333333333331</v>
      </c>
      <c r="N25" s="100">
        <v>270</v>
      </c>
      <c r="O25" s="98">
        <v>430</v>
      </c>
      <c r="P25" s="99">
        <f t="shared" si="10"/>
        <v>350</v>
      </c>
      <c r="Q25" s="100">
        <v>320</v>
      </c>
      <c r="R25" s="98">
        <v>270</v>
      </c>
      <c r="S25" s="99">
        <f t="shared" si="8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301.5</v>
      </c>
      <c r="G26" s="90">
        <v>341</v>
      </c>
      <c r="H26" s="92">
        <v>349</v>
      </c>
      <c r="I26" s="93">
        <f t="shared" si="11"/>
        <v>335.11250000000001</v>
      </c>
      <c r="J26" s="94">
        <v>335</v>
      </c>
      <c r="K26" s="95">
        <v>396</v>
      </c>
      <c r="L26" s="95">
        <v>730</v>
      </c>
      <c r="M26" s="96">
        <f t="shared" si="3"/>
        <v>487</v>
      </c>
      <c r="N26" s="100">
        <v>455</v>
      </c>
      <c r="O26" s="98">
        <v>426</v>
      </c>
      <c r="P26" s="99">
        <f t="shared" si="10"/>
        <v>440.5</v>
      </c>
      <c r="Q26" s="100">
        <v>390</v>
      </c>
      <c r="R26" s="98">
        <v>355</v>
      </c>
      <c r="S26" s="99">
        <f t="shared" si="8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0">
        <v>1597</v>
      </c>
      <c r="H27" s="92">
        <v>1353.8</v>
      </c>
      <c r="I27" s="93">
        <f t="shared" si="11"/>
        <v>1369.9</v>
      </c>
      <c r="J27" s="94">
        <v>1500</v>
      </c>
      <c r="K27" s="95">
        <v>830</v>
      </c>
      <c r="L27" s="95">
        <v>2360</v>
      </c>
      <c r="M27" s="96">
        <f t="shared" si="3"/>
        <v>1563.3333333333333</v>
      </c>
      <c r="N27" s="97">
        <v>1800</v>
      </c>
      <c r="O27" s="98">
        <v>740</v>
      </c>
      <c r="P27" s="99">
        <f t="shared" si="10"/>
        <v>1270</v>
      </c>
      <c r="Q27" s="100">
        <v>1900</v>
      </c>
      <c r="R27" s="98">
        <v>900</v>
      </c>
      <c r="S27" s="99">
        <f t="shared" si="8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0">
        <v>55</v>
      </c>
      <c r="H28" s="92">
        <v>44.72</v>
      </c>
      <c r="I28" s="93">
        <f t="shared" si="11"/>
        <v>48.5</v>
      </c>
      <c r="J28" s="94">
        <v>49</v>
      </c>
      <c r="K28" s="95">
        <v>48</v>
      </c>
      <c r="L28" s="95">
        <v>50</v>
      </c>
      <c r="M28" s="96">
        <f t="shared" si="3"/>
        <v>49</v>
      </c>
      <c r="N28" s="100">
        <v>70</v>
      </c>
      <c r="O28" s="98">
        <v>60</v>
      </c>
      <c r="P28" s="99">
        <f t="shared" si="10"/>
        <v>65</v>
      </c>
      <c r="Q28" s="100">
        <v>55</v>
      </c>
      <c r="R28" s="98">
        <v>60</v>
      </c>
      <c r="S28" s="99">
        <f t="shared" si="8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0">
        <v>3200</v>
      </c>
      <c r="G29" s="90">
        <v>3367</v>
      </c>
      <c r="H29" s="92">
        <v>2860</v>
      </c>
      <c r="I29" s="93">
        <f t="shared" si="11"/>
        <v>2856.75</v>
      </c>
      <c r="J29" s="94">
        <v>2938.46</v>
      </c>
      <c r="K29" s="95">
        <v>4400</v>
      </c>
      <c r="L29" s="95">
        <v>2270</v>
      </c>
      <c r="M29" s="96">
        <f t="shared" si="3"/>
        <v>3202.8199999999997</v>
      </c>
      <c r="N29" s="100">
        <v>3300</v>
      </c>
      <c r="O29" s="98">
        <v>3600</v>
      </c>
      <c r="P29" s="99">
        <f>SUM(N29+O29)/2</f>
        <v>3450</v>
      </c>
      <c r="Q29" s="100">
        <v>5000</v>
      </c>
      <c r="R29" s="98">
        <v>1400</v>
      </c>
      <c r="S29" s="99">
        <f t="shared" si="8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1"/>
        <v>57.225000000000001</v>
      </c>
      <c r="J30" s="94">
        <v>60</v>
      </c>
      <c r="K30" s="95">
        <v>65</v>
      </c>
      <c r="L30" s="135">
        <v>60</v>
      </c>
      <c r="M30" s="96">
        <f t="shared" si="3"/>
        <v>61.666666666666664</v>
      </c>
      <c r="N30" s="100">
        <v>95</v>
      </c>
      <c r="O30" s="106">
        <v>120</v>
      </c>
      <c r="P30" s="99">
        <f>SUM(N30+O30)/2</f>
        <v>107.5</v>
      </c>
      <c r="Q30" s="100">
        <v>120</v>
      </c>
      <c r="R30" s="98">
        <v>55</v>
      </c>
      <c r="S30" s="99">
        <f t="shared" si="8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108</v>
      </c>
      <c r="M31" s="96">
        <f t="shared" si="3"/>
        <v>110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120</v>
      </c>
      <c r="M32" s="96">
        <f t="shared" si="3"/>
        <v>108.21999999999998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2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0">
        <v>121</v>
      </c>
      <c r="H33" s="92">
        <v>110.5</v>
      </c>
      <c r="I33" s="93">
        <f t="shared" ref="I33:I35" si="13">(E33+F33+G33+H33)/4</f>
        <v>104.5</v>
      </c>
      <c r="J33" s="94">
        <v>131</v>
      </c>
      <c r="K33" s="95">
        <v>114</v>
      </c>
      <c r="L33" s="95">
        <v>130</v>
      </c>
      <c r="M33" s="96">
        <f t="shared" si="3"/>
        <v>125</v>
      </c>
      <c r="N33" s="100">
        <v>145</v>
      </c>
      <c r="O33" s="133">
        <v>145</v>
      </c>
      <c r="P33" s="99">
        <f>SUM(N33+O33)/2</f>
        <v>145</v>
      </c>
      <c r="Q33" s="100">
        <v>150</v>
      </c>
      <c r="R33" s="98">
        <v>140</v>
      </c>
      <c r="S33" s="99">
        <f t="shared" si="12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0">
        <v>73</v>
      </c>
      <c r="H34" s="92">
        <v>63.94</v>
      </c>
      <c r="I34" s="93">
        <f t="shared" si="13"/>
        <v>65.172499999999999</v>
      </c>
      <c r="J34" s="94">
        <v>80</v>
      </c>
      <c r="K34" s="95">
        <v>72</v>
      </c>
      <c r="L34" s="95">
        <v>75</v>
      </c>
      <c r="M34" s="96">
        <f t="shared" si="3"/>
        <v>75.666666666666671</v>
      </c>
      <c r="N34" s="100">
        <v>90</v>
      </c>
      <c r="O34" s="98">
        <v>75</v>
      </c>
      <c r="P34" s="99">
        <f t="shared" ref="P34:P35" si="14">SUM(N34+O34)/2</f>
        <v>82.5</v>
      </c>
      <c r="Q34" s="100">
        <v>120</v>
      </c>
      <c r="R34" s="98">
        <v>75</v>
      </c>
      <c r="S34" s="99">
        <f t="shared" si="12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0">
        <v>79</v>
      </c>
      <c r="H35" s="92">
        <v>66.8</v>
      </c>
      <c r="I35" s="93">
        <f t="shared" si="13"/>
        <v>69.900000000000006</v>
      </c>
      <c r="J35" s="94">
        <v>77</v>
      </c>
      <c r="K35" s="95">
        <v>82</v>
      </c>
      <c r="L35" s="95">
        <v>80</v>
      </c>
      <c r="M35" s="96">
        <f t="shared" si="3"/>
        <v>79.666666666666671</v>
      </c>
      <c r="N35" s="100">
        <v>95</v>
      </c>
      <c r="O35" s="98">
        <v>80</v>
      </c>
      <c r="P35" s="99">
        <f t="shared" si="14"/>
        <v>87.5</v>
      </c>
      <c r="Q35" s="100">
        <v>85</v>
      </c>
      <c r="R35" s="98">
        <v>70</v>
      </c>
      <c r="S35" s="99">
        <f t="shared" si="12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0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3"/>
        <v>79.666666666666671</v>
      </c>
      <c r="N36" s="100">
        <v>85</v>
      </c>
      <c r="O36" s="106">
        <v>0</v>
      </c>
      <c r="P36" s="99">
        <f>SUM(N36+O36)/1</f>
        <v>85</v>
      </c>
      <c r="Q36" s="100">
        <v>80</v>
      </c>
      <c r="R36" s="98">
        <v>75</v>
      </c>
      <c r="S36" s="99">
        <f t="shared" si="12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3"/>
        <v>177.73333333333335</v>
      </c>
      <c r="N37" s="130">
        <v>225</v>
      </c>
      <c r="O37" s="98">
        <v>300</v>
      </c>
      <c r="P37" s="99">
        <f t="shared" ref="P37:P42" si="15">SUM(N37+O37)/2</f>
        <v>262.5</v>
      </c>
      <c r="Q37" s="100">
        <v>125</v>
      </c>
      <c r="R37" s="98">
        <v>90</v>
      </c>
      <c r="S37" s="99">
        <f t="shared" si="12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 t="shared" ref="I38" si="16">(E38+F38+G38+H38)/3</f>
        <v>105.33333333333333</v>
      </c>
      <c r="J38" s="94">
        <v>150</v>
      </c>
      <c r="K38" s="95">
        <v>84</v>
      </c>
      <c r="L38" s="95">
        <v>300</v>
      </c>
      <c r="M38" s="96">
        <f t="shared" si="3"/>
        <v>178</v>
      </c>
      <c r="N38" s="100">
        <v>110</v>
      </c>
      <c r="O38" s="98">
        <v>300</v>
      </c>
      <c r="P38" s="99">
        <f t="shared" si="15"/>
        <v>205</v>
      </c>
      <c r="Q38" s="100">
        <v>125</v>
      </c>
      <c r="R38" s="98">
        <v>90</v>
      </c>
      <c r="S38" s="99">
        <f t="shared" si="12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0">
        <v>117</v>
      </c>
      <c r="G39" s="95">
        <v>88</v>
      </c>
      <c r="H39" s="92">
        <v>87.5</v>
      </c>
      <c r="I39" s="93">
        <f t="shared" ref="I39:I46" si="17">(E39+F39+G39+H39)/4</f>
        <v>95</v>
      </c>
      <c r="J39" s="94">
        <v>114</v>
      </c>
      <c r="K39" s="95">
        <v>113</v>
      </c>
      <c r="L39" s="95">
        <v>90</v>
      </c>
      <c r="M39" s="96">
        <f t="shared" si="3"/>
        <v>105.66666666666667</v>
      </c>
      <c r="N39" s="100">
        <v>135</v>
      </c>
      <c r="O39" s="98">
        <v>140</v>
      </c>
      <c r="P39" s="99">
        <f t="shared" si="15"/>
        <v>137.5</v>
      </c>
      <c r="Q39" s="100">
        <v>110</v>
      </c>
      <c r="R39" s="98">
        <v>90</v>
      </c>
      <c r="S39" s="99">
        <f t="shared" si="12"/>
        <v>100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5">
        <v>92</v>
      </c>
      <c r="G40" s="95">
        <v>87</v>
      </c>
      <c r="H40" s="92">
        <v>87.5</v>
      </c>
      <c r="I40" s="93">
        <f t="shared" si="17"/>
        <v>87.0625</v>
      </c>
      <c r="J40" s="102">
        <v>115</v>
      </c>
      <c r="K40" s="135">
        <v>83</v>
      </c>
      <c r="L40" s="90">
        <v>100</v>
      </c>
      <c r="M40" s="96">
        <f t="shared" si="3"/>
        <v>99.333333333333329</v>
      </c>
      <c r="N40" s="97">
        <v>135</v>
      </c>
      <c r="O40" s="98">
        <v>135</v>
      </c>
      <c r="P40" s="99">
        <f t="shared" si="15"/>
        <v>135</v>
      </c>
      <c r="Q40" s="100">
        <v>120</v>
      </c>
      <c r="R40" s="98">
        <v>100</v>
      </c>
      <c r="S40" s="99">
        <f t="shared" si="12"/>
        <v>110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90">
        <v>102.5</v>
      </c>
      <c r="G41" s="95">
        <v>76</v>
      </c>
      <c r="H41" s="92">
        <v>87.5</v>
      </c>
      <c r="I41" s="93">
        <f t="shared" si="17"/>
        <v>88.375</v>
      </c>
      <c r="J41" s="94">
        <v>95</v>
      </c>
      <c r="K41" s="95">
        <v>98</v>
      </c>
      <c r="L41" s="95">
        <v>85</v>
      </c>
      <c r="M41" s="96">
        <f t="shared" si="3"/>
        <v>92.666666666666671</v>
      </c>
      <c r="N41" s="100">
        <v>135</v>
      </c>
      <c r="O41" s="98">
        <v>125</v>
      </c>
      <c r="P41" s="99">
        <f t="shared" si="15"/>
        <v>130</v>
      </c>
      <c r="Q41" s="100">
        <v>110</v>
      </c>
      <c r="R41" s="98">
        <v>90</v>
      </c>
      <c r="S41" s="99">
        <f t="shared" si="12"/>
        <v>100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 t="shared" si="17"/>
        <v>101.25</v>
      </c>
      <c r="J42" s="94">
        <v>135</v>
      </c>
      <c r="K42" s="95">
        <v>128</v>
      </c>
      <c r="L42" s="95">
        <v>85</v>
      </c>
      <c r="M42" s="96">
        <f t="shared" si="3"/>
        <v>116</v>
      </c>
      <c r="N42" s="100">
        <v>155</v>
      </c>
      <c r="O42" s="98">
        <v>165</v>
      </c>
      <c r="P42" s="99">
        <f t="shared" si="15"/>
        <v>160</v>
      </c>
      <c r="Q42" s="100">
        <v>120</v>
      </c>
      <c r="R42" s="98">
        <v>100</v>
      </c>
      <c r="S42" s="99">
        <f t="shared" si="12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68</v>
      </c>
      <c r="G43" s="95">
        <v>65</v>
      </c>
      <c r="H43" s="92">
        <v>79</v>
      </c>
      <c r="I43" s="93">
        <f t="shared" si="17"/>
        <v>74.875</v>
      </c>
      <c r="J43" s="94">
        <v>107</v>
      </c>
      <c r="K43" s="135">
        <v>83</v>
      </c>
      <c r="L43" s="95">
        <v>75</v>
      </c>
      <c r="M43" s="96">
        <f t="shared" si="3"/>
        <v>88.333333333333329</v>
      </c>
      <c r="N43" s="97">
        <v>0</v>
      </c>
      <c r="O43" s="98">
        <v>135</v>
      </c>
      <c r="P43" s="99">
        <f>SUM(N43+O43)/1</f>
        <v>135</v>
      </c>
      <c r="Q43" s="100">
        <v>95</v>
      </c>
      <c r="R43" s="98">
        <v>100</v>
      </c>
      <c r="S43" s="99">
        <f t="shared" si="12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214</v>
      </c>
      <c r="F44" s="90">
        <v>332</v>
      </c>
      <c r="G44" s="90">
        <v>290</v>
      </c>
      <c r="H44" s="92">
        <v>248.5</v>
      </c>
      <c r="I44" s="93">
        <f t="shared" si="17"/>
        <v>271.125</v>
      </c>
      <c r="J44" s="102">
        <v>338</v>
      </c>
      <c r="K44" s="135">
        <v>375</v>
      </c>
      <c r="L44" s="95">
        <v>355</v>
      </c>
      <c r="M44" s="96">
        <f t="shared" si="3"/>
        <v>356</v>
      </c>
      <c r="N44" s="100">
        <v>420</v>
      </c>
      <c r="O44" s="133">
        <v>295</v>
      </c>
      <c r="P44" s="99">
        <f>SUM(N44+O44)/2</f>
        <v>357.5</v>
      </c>
      <c r="Q44" s="100">
        <v>480</v>
      </c>
      <c r="R44" s="108">
        <v>200</v>
      </c>
      <c r="S44" s="99">
        <f t="shared" si="12"/>
        <v>340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352</v>
      </c>
      <c r="F45" s="95">
        <v>345</v>
      </c>
      <c r="G45" s="95">
        <v>203</v>
      </c>
      <c r="H45" s="92">
        <v>352</v>
      </c>
      <c r="I45" s="93">
        <f t="shared" si="17"/>
        <v>313</v>
      </c>
      <c r="J45" s="102">
        <v>473</v>
      </c>
      <c r="K45" s="135">
        <v>480</v>
      </c>
      <c r="L45" s="135">
        <v>450</v>
      </c>
      <c r="M45" s="96">
        <f t="shared" si="3"/>
        <v>467.66666666666669</v>
      </c>
      <c r="N45" s="100">
        <v>770</v>
      </c>
      <c r="O45" s="133">
        <v>295</v>
      </c>
      <c r="P45" s="99">
        <f t="shared" ref="P45:P46" si="18">SUM(N45+O45)/2</f>
        <v>532.5</v>
      </c>
      <c r="Q45" s="100">
        <v>550</v>
      </c>
      <c r="R45" s="98">
        <v>350</v>
      </c>
      <c r="S45" s="99">
        <f t="shared" si="12"/>
        <v>450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8">
        <v>179.5</v>
      </c>
      <c r="I46" s="93">
        <f t="shared" si="17"/>
        <v>208.125</v>
      </c>
      <c r="J46" s="115">
        <v>253</v>
      </c>
      <c r="K46" s="136">
        <v>330</v>
      </c>
      <c r="L46" s="111">
        <v>300</v>
      </c>
      <c r="M46" s="96">
        <f t="shared" si="3"/>
        <v>294.33333333333331</v>
      </c>
      <c r="N46" s="129">
        <v>385</v>
      </c>
      <c r="O46" s="147">
        <v>450</v>
      </c>
      <c r="P46" s="119">
        <f t="shared" si="18"/>
        <v>417.5</v>
      </c>
      <c r="Q46" s="117">
        <v>245</v>
      </c>
      <c r="R46" s="118">
        <v>240</v>
      </c>
      <c r="S46" s="99">
        <f t="shared" si="12"/>
        <v>242.5</v>
      </c>
      <c r="T46" s="121"/>
    </row>
    <row r="47" spans="1:20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M7" sqref="M7:M4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09" t="s">
        <v>104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121"/>
    </row>
    <row r="2" spans="1:20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121"/>
    </row>
    <row r="3" spans="1:20" ht="18.75" customHeight="1" thickBot="1" x14ac:dyDescent="0.3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121"/>
    </row>
    <row r="4" spans="1:20" ht="28.9" customHeight="1" thickBot="1" x14ac:dyDescent="0.3">
      <c r="A4" s="238" t="s">
        <v>0</v>
      </c>
      <c r="B4" s="241" t="s">
        <v>1</v>
      </c>
      <c r="C4" s="241" t="s">
        <v>68</v>
      </c>
      <c r="D4" s="243" t="s">
        <v>18</v>
      </c>
      <c r="E4" s="234" t="s">
        <v>74</v>
      </c>
      <c r="F4" s="235"/>
      <c r="G4" s="235"/>
      <c r="H4" s="235"/>
      <c r="I4" s="235"/>
      <c r="J4" s="235"/>
      <c r="K4" s="235"/>
      <c r="L4" s="235"/>
      <c r="M4" s="236"/>
      <c r="N4" s="228" t="s">
        <v>73</v>
      </c>
      <c r="O4" s="229"/>
      <c r="P4" s="230"/>
      <c r="Q4" s="245" t="s">
        <v>78</v>
      </c>
      <c r="R4" s="246"/>
      <c r="S4" s="247"/>
      <c r="T4" s="121"/>
    </row>
    <row r="5" spans="1:20" ht="40.5" customHeight="1" thickBot="1" x14ac:dyDescent="0.3">
      <c r="A5" s="239"/>
      <c r="B5" s="242"/>
      <c r="C5" s="242"/>
      <c r="D5" s="244"/>
      <c r="E5" s="231" t="s">
        <v>77</v>
      </c>
      <c r="F5" s="232"/>
      <c r="G5" s="232"/>
      <c r="H5" s="232"/>
      <c r="I5" s="233"/>
      <c r="J5" s="206" t="s">
        <v>14</v>
      </c>
      <c r="K5" s="207"/>
      <c r="L5" s="207"/>
      <c r="M5" s="207"/>
      <c r="N5" s="207"/>
      <c r="O5" s="207"/>
      <c r="P5" s="207"/>
      <c r="Q5" s="207"/>
      <c r="R5" s="207"/>
      <c r="S5" s="208"/>
      <c r="T5" s="121"/>
    </row>
    <row r="6" spans="1:20" ht="58.5" customHeight="1" thickBot="1" x14ac:dyDescent="0.3">
      <c r="A6" s="240"/>
      <c r="B6" s="242"/>
      <c r="C6" s="242"/>
      <c r="D6" s="244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883</v>
      </c>
      <c r="H8" s="92">
        <v>754.5</v>
      </c>
      <c r="I8" s="93">
        <f t="shared" ref="I8:I19" si="0">(E8+F8+G8+H8)/4</f>
        <v>820.625</v>
      </c>
      <c r="J8" s="94">
        <v>840</v>
      </c>
      <c r="K8" s="95">
        <v>879</v>
      </c>
      <c r="L8" s="95">
        <v>745</v>
      </c>
      <c r="M8" s="96">
        <f>(J8+K8+L8)/3</f>
        <v>821.33333333333337</v>
      </c>
      <c r="N8" s="100">
        <v>0</v>
      </c>
      <c r="O8" s="98">
        <v>990</v>
      </c>
      <c r="P8" s="99">
        <f>SUM(N8+O8)/1</f>
        <v>990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325</v>
      </c>
      <c r="H9" s="92">
        <v>0</v>
      </c>
      <c r="I9" s="93">
        <f>(E9+F9+G9+H9)/3</f>
        <v>267.33333333333331</v>
      </c>
      <c r="J9" s="94">
        <v>392</v>
      </c>
      <c r="K9" s="95">
        <v>731</v>
      </c>
      <c r="L9" s="95">
        <v>0</v>
      </c>
      <c r="M9" s="96">
        <f>(J9+K9+L9)/2</f>
        <v>561.5</v>
      </c>
      <c r="N9" s="100">
        <v>760</v>
      </c>
      <c r="O9" s="98">
        <v>490</v>
      </c>
      <c r="P9" s="99">
        <f t="shared" ref="P9:P11" si="1">SUM(N9+O9)/2</f>
        <v>625</v>
      </c>
      <c r="Q9" s="100">
        <v>310</v>
      </c>
      <c r="R9" s="98">
        <v>350</v>
      </c>
      <c r="S9" s="99">
        <f t="shared" ref="S9:S11" si="2"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135">
        <v>443</v>
      </c>
      <c r="G10" s="95">
        <v>505</v>
      </c>
      <c r="H10" s="92">
        <v>467</v>
      </c>
      <c r="I10" s="93">
        <f t="shared" si="0"/>
        <v>468.75</v>
      </c>
      <c r="J10" s="94">
        <v>466</v>
      </c>
      <c r="K10" s="95">
        <v>672</v>
      </c>
      <c r="L10" s="95">
        <v>540</v>
      </c>
      <c r="M10" s="96">
        <f t="shared" ref="M10:M46" si="3">(J10+K10+L10)/3</f>
        <v>559.33333333333337</v>
      </c>
      <c r="N10" s="100">
        <v>485</v>
      </c>
      <c r="O10" s="98">
        <v>540</v>
      </c>
      <c r="P10" s="99">
        <f t="shared" si="1"/>
        <v>512.5</v>
      </c>
      <c r="Q10" s="100">
        <v>560</v>
      </c>
      <c r="R10" s="98">
        <v>600</v>
      </c>
      <c r="S10" s="99">
        <f t="shared" si="2"/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415</v>
      </c>
      <c r="H11" s="92">
        <v>0</v>
      </c>
      <c r="I11" s="93">
        <f>(E11+F11+G11+H11)/3</f>
        <v>349.33333333333331</v>
      </c>
      <c r="J11" s="94">
        <v>344</v>
      </c>
      <c r="K11" s="95">
        <v>392</v>
      </c>
      <c r="L11" s="95">
        <v>300</v>
      </c>
      <c r="M11" s="96">
        <f t="shared" si="3"/>
        <v>345.33333333333331</v>
      </c>
      <c r="N11" s="100">
        <v>395</v>
      </c>
      <c r="O11" s="98">
        <v>395</v>
      </c>
      <c r="P11" s="99">
        <f t="shared" si="1"/>
        <v>395</v>
      </c>
      <c r="Q11" s="100">
        <v>380</v>
      </c>
      <c r="R11" s="98">
        <v>370</v>
      </c>
      <c r="S11" s="99">
        <f t="shared" si="2"/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0">
        <v>254</v>
      </c>
      <c r="G13" s="95">
        <v>161</v>
      </c>
      <c r="H13" s="92">
        <v>0</v>
      </c>
      <c r="I13" s="93">
        <f>(E13+F13+G13+H13)/3</f>
        <v>171.66666666666666</v>
      </c>
      <c r="J13" s="94">
        <v>150</v>
      </c>
      <c r="K13" s="95">
        <v>175</v>
      </c>
      <c r="L13" s="90">
        <v>120</v>
      </c>
      <c r="M13" s="96">
        <f t="shared" si="3"/>
        <v>148.33333333333334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3"/>
        <v>351.66666666666669</v>
      </c>
      <c r="N14" s="100">
        <v>0</v>
      </c>
      <c r="O14" s="98">
        <v>0</v>
      </c>
      <c r="P14" s="99">
        <f t="shared" ref="P14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510</v>
      </c>
      <c r="H15" s="92">
        <v>531.76</v>
      </c>
      <c r="I15" s="93">
        <f t="shared" si="0"/>
        <v>519.63</v>
      </c>
      <c r="J15" s="94">
        <v>486</v>
      </c>
      <c r="K15" s="95">
        <v>682</v>
      </c>
      <c r="L15" s="95">
        <v>480</v>
      </c>
      <c r="M15" s="96">
        <f t="shared" si="3"/>
        <v>549.33333333333337</v>
      </c>
      <c r="N15" s="100">
        <v>545</v>
      </c>
      <c r="O15" s="98">
        <v>0</v>
      </c>
      <c r="P15" s="99">
        <f>SUM(N15+O15)/1</f>
        <v>545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570</v>
      </c>
      <c r="G16" s="95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0">
        <v>2083</v>
      </c>
      <c r="M16" s="96">
        <f t="shared" si="3"/>
        <v>1240.3333333333333</v>
      </c>
      <c r="N16" s="100">
        <v>1250</v>
      </c>
      <c r="O16" s="98">
        <v>900</v>
      </c>
      <c r="P16" s="99">
        <f t="shared" ref="P16:P19" si="6">SUM(N16+O16)/2</f>
        <v>1075</v>
      </c>
      <c r="Q16" s="100">
        <v>1775</v>
      </c>
      <c r="R16" s="98">
        <v>1000</v>
      </c>
      <c r="S16" s="99">
        <f t="shared" ref="S16:S17" si="7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5">
        <v>210</v>
      </c>
      <c r="H17" s="92">
        <v>195.22</v>
      </c>
      <c r="I17" s="93">
        <f>(E17+F17+G17+H17)/3</f>
        <v>196.36666666666667</v>
      </c>
      <c r="J17" s="94">
        <v>234.6</v>
      </c>
      <c r="K17" s="95">
        <v>189</v>
      </c>
      <c r="L17" s="90">
        <v>233</v>
      </c>
      <c r="M17" s="96">
        <f t="shared" si="3"/>
        <v>218.86666666666667</v>
      </c>
      <c r="N17" s="100">
        <v>233</v>
      </c>
      <c r="O17" s="98">
        <v>244</v>
      </c>
      <c r="P17" s="99">
        <f t="shared" si="6"/>
        <v>238.5</v>
      </c>
      <c r="Q17" s="100">
        <v>195</v>
      </c>
      <c r="R17" s="98">
        <v>195</v>
      </c>
      <c r="S17" s="99">
        <f t="shared" si="7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484</v>
      </c>
      <c r="G18" s="95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3"/>
        <v>470.66666666666669</v>
      </c>
      <c r="N18" s="100">
        <v>333.33</v>
      </c>
      <c r="O18" s="98">
        <v>540</v>
      </c>
      <c r="P18" s="99">
        <f t="shared" si="6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0">
        <v>972</v>
      </c>
      <c r="M19" s="96">
        <f t="shared" si="3"/>
        <v>673.58</v>
      </c>
      <c r="N19" s="100">
        <v>1027</v>
      </c>
      <c r="O19" s="98">
        <v>720</v>
      </c>
      <c r="P19" s="99">
        <f t="shared" si="6"/>
        <v>873.5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0">
        <v>875</v>
      </c>
      <c r="M20" s="96">
        <f t="shared" si="3"/>
        <v>777</v>
      </c>
      <c r="N20" s="100">
        <v>0</v>
      </c>
      <c r="O20" s="98">
        <v>710</v>
      </c>
      <c r="P20" s="99">
        <f>SUM(N20+O20)/1</f>
        <v>710</v>
      </c>
      <c r="Q20" s="100">
        <v>825</v>
      </c>
      <c r="R20" s="98">
        <v>825</v>
      </c>
      <c r="S20" s="99">
        <f t="shared" ref="S20:S30" si="8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 t="shared" ref="I21" si="9">(E21+F21+G21+H21)/4</f>
        <v>108.6</v>
      </c>
      <c r="J21" s="94">
        <v>149</v>
      </c>
      <c r="K21" s="95">
        <v>115</v>
      </c>
      <c r="L21" s="90">
        <v>145</v>
      </c>
      <c r="M21" s="96">
        <f t="shared" si="3"/>
        <v>136.33333333333334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8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812</v>
      </c>
      <c r="G22" s="95">
        <v>775</v>
      </c>
      <c r="H22" s="92">
        <v>764.75</v>
      </c>
      <c r="I22" s="93">
        <f>(E22+F22+G22+H22)/3</f>
        <v>783.91666666666663</v>
      </c>
      <c r="J22" s="94">
        <v>1111</v>
      </c>
      <c r="K22" s="95">
        <v>1141</v>
      </c>
      <c r="L22" s="95">
        <v>825</v>
      </c>
      <c r="M22" s="96">
        <f t="shared" si="3"/>
        <v>1025.6666666666667</v>
      </c>
      <c r="N22" s="100">
        <v>1210</v>
      </c>
      <c r="O22" s="98">
        <v>900</v>
      </c>
      <c r="P22" s="99">
        <f t="shared" ref="P22:P31" si="10">SUM(N22+O22)/2</f>
        <v>1055</v>
      </c>
      <c r="Q22" s="100">
        <v>1590</v>
      </c>
      <c r="R22" s="98">
        <v>1150</v>
      </c>
      <c r="S22" s="99">
        <f t="shared" si="8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169</v>
      </c>
      <c r="G23" s="95">
        <v>161</v>
      </c>
      <c r="H23" s="92">
        <v>156.5</v>
      </c>
      <c r="I23" s="93">
        <f>(E23+F23+G23+H23)/4</f>
        <v>160.75</v>
      </c>
      <c r="J23" s="94">
        <v>153</v>
      </c>
      <c r="K23" s="95">
        <v>162</v>
      </c>
      <c r="L23" s="90">
        <v>195</v>
      </c>
      <c r="M23" s="96">
        <f t="shared" si="3"/>
        <v>170</v>
      </c>
      <c r="N23" s="100">
        <v>195</v>
      </c>
      <c r="O23" s="98">
        <v>210</v>
      </c>
      <c r="P23" s="99">
        <f t="shared" si="10"/>
        <v>202.5</v>
      </c>
      <c r="Q23" s="100">
        <v>200</v>
      </c>
      <c r="R23" s="98">
        <v>170</v>
      </c>
      <c r="S23" s="99">
        <f t="shared" si="8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103</v>
      </c>
      <c r="H24" s="92">
        <v>93.58</v>
      </c>
      <c r="I24" s="93">
        <f t="shared" ref="I24:I30" si="11">(E24+F24+G24+H24)/4</f>
        <v>96.694999999999993</v>
      </c>
      <c r="J24" s="94">
        <v>122</v>
      </c>
      <c r="K24" s="95">
        <v>111</v>
      </c>
      <c r="L24" s="95">
        <v>95</v>
      </c>
      <c r="M24" s="96">
        <f t="shared" si="3"/>
        <v>109.33333333333333</v>
      </c>
      <c r="N24" s="100">
        <v>120</v>
      </c>
      <c r="O24" s="98">
        <v>105</v>
      </c>
      <c r="P24" s="99">
        <f t="shared" si="10"/>
        <v>112.5</v>
      </c>
      <c r="Q24" s="100">
        <v>118</v>
      </c>
      <c r="R24" s="98">
        <v>120</v>
      </c>
      <c r="S24" s="99">
        <f t="shared" si="8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347</v>
      </c>
      <c r="H25" s="92">
        <v>288.31</v>
      </c>
      <c r="I25" s="93">
        <f t="shared" si="11"/>
        <v>283.40499999999997</v>
      </c>
      <c r="J25" s="94">
        <v>208</v>
      </c>
      <c r="K25" s="95">
        <v>380</v>
      </c>
      <c r="L25" s="95">
        <v>358</v>
      </c>
      <c r="M25" s="96">
        <f t="shared" si="3"/>
        <v>315.33333333333331</v>
      </c>
      <c r="N25" s="100">
        <v>270</v>
      </c>
      <c r="O25" s="98">
        <v>430</v>
      </c>
      <c r="P25" s="99">
        <f t="shared" si="10"/>
        <v>350</v>
      </c>
      <c r="Q25" s="100">
        <v>320</v>
      </c>
      <c r="R25" s="98">
        <v>270</v>
      </c>
      <c r="S25" s="99">
        <f t="shared" si="8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337</v>
      </c>
      <c r="G26" s="95">
        <v>341</v>
      </c>
      <c r="H26" s="92">
        <v>349</v>
      </c>
      <c r="I26" s="93">
        <f t="shared" si="11"/>
        <v>343.98750000000001</v>
      </c>
      <c r="J26" s="94">
        <v>335</v>
      </c>
      <c r="K26" s="95">
        <v>396</v>
      </c>
      <c r="L26" s="95">
        <v>730</v>
      </c>
      <c r="M26" s="96">
        <f t="shared" si="3"/>
        <v>487</v>
      </c>
      <c r="N26" s="100">
        <v>455</v>
      </c>
      <c r="O26" s="98">
        <v>426</v>
      </c>
      <c r="P26" s="99">
        <f t="shared" si="10"/>
        <v>440.5</v>
      </c>
      <c r="Q26" s="100">
        <v>390</v>
      </c>
      <c r="R26" s="98">
        <v>355</v>
      </c>
      <c r="S26" s="99">
        <f t="shared" si="8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1597</v>
      </c>
      <c r="H27" s="92">
        <v>1353.8</v>
      </c>
      <c r="I27" s="93">
        <f t="shared" si="11"/>
        <v>1369.9</v>
      </c>
      <c r="J27" s="94">
        <v>1500</v>
      </c>
      <c r="K27" s="95">
        <v>830</v>
      </c>
      <c r="L27" s="95">
        <v>2360</v>
      </c>
      <c r="M27" s="96">
        <f t="shared" si="3"/>
        <v>1563.3333333333333</v>
      </c>
      <c r="N27" s="100">
        <v>1800</v>
      </c>
      <c r="O27" s="98">
        <v>740</v>
      </c>
      <c r="P27" s="99">
        <f t="shared" si="10"/>
        <v>1270</v>
      </c>
      <c r="Q27" s="100">
        <v>1900</v>
      </c>
      <c r="R27" s="98">
        <v>900</v>
      </c>
      <c r="S27" s="99">
        <f t="shared" si="8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55</v>
      </c>
      <c r="H28" s="92">
        <v>44.72</v>
      </c>
      <c r="I28" s="93">
        <f t="shared" si="11"/>
        <v>48.5</v>
      </c>
      <c r="J28" s="94">
        <v>49</v>
      </c>
      <c r="K28" s="95">
        <v>48</v>
      </c>
      <c r="L28" s="90">
        <v>75</v>
      </c>
      <c r="M28" s="96">
        <f t="shared" si="3"/>
        <v>57.333333333333336</v>
      </c>
      <c r="N28" s="100">
        <v>70</v>
      </c>
      <c r="O28" s="98">
        <v>60</v>
      </c>
      <c r="P28" s="99">
        <f t="shared" si="10"/>
        <v>65</v>
      </c>
      <c r="Q28" s="100">
        <v>55</v>
      </c>
      <c r="R28" s="98">
        <v>60</v>
      </c>
      <c r="S28" s="99">
        <f t="shared" si="8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3200</v>
      </c>
      <c r="G29" s="95">
        <v>3367</v>
      </c>
      <c r="H29" s="92">
        <v>2860</v>
      </c>
      <c r="I29" s="93">
        <f t="shared" si="11"/>
        <v>2856.75</v>
      </c>
      <c r="J29" s="94">
        <v>2938.46</v>
      </c>
      <c r="K29" s="95">
        <v>4400</v>
      </c>
      <c r="L29" s="95">
        <v>2270</v>
      </c>
      <c r="M29" s="96">
        <f t="shared" si="3"/>
        <v>3202.8199999999997</v>
      </c>
      <c r="N29" s="100">
        <v>3300</v>
      </c>
      <c r="O29" s="98">
        <v>3600</v>
      </c>
      <c r="P29" s="99">
        <f t="shared" si="10"/>
        <v>3450</v>
      </c>
      <c r="Q29" s="100">
        <v>5000</v>
      </c>
      <c r="R29" s="98">
        <v>1400</v>
      </c>
      <c r="S29" s="99">
        <f t="shared" si="8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1"/>
        <v>57.225000000000001</v>
      </c>
      <c r="J30" s="94">
        <v>60</v>
      </c>
      <c r="K30" s="95">
        <v>65</v>
      </c>
      <c r="L30" s="90">
        <v>80</v>
      </c>
      <c r="M30" s="96">
        <f t="shared" si="3"/>
        <v>68.333333333333329</v>
      </c>
      <c r="N30" s="100">
        <v>95</v>
      </c>
      <c r="O30" s="98">
        <v>120</v>
      </c>
      <c r="P30" s="99">
        <f t="shared" si="10"/>
        <v>107.5</v>
      </c>
      <c r="Q30" s="100">
        <v>120</v>
      </c>
      <c r="R30" s="98">
        <v>55</v>
      </c>
      <c r="S30" s="99">
        <f t="shared" si="8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108</v>
      </c>
      <c r="M31" s="96">
        <f t="shared" si="3"/>
        <v>110</v>
      </c>
      <c r="N31" s="100">
        <v>108</v>
      </c>
      <c r="O31" s="98">
        <v>108.33</v>
      </c>
      <c r="P31" s="99">
        <f t="shared" si="10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120</v>
      </c>
      <c r="M32" s="96">
        <f t="shared" si="3"/>
        <v>108.21999999999998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2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121</v>
      </c>
      <c r="H33" s="92">
        <v>110.5</v>
      </c>
      <c r="I33" s="93">
        <f t="shared" ref="I33:I35" si="13">(E33+F33+G33+H33)/4</f>
        <v>104.5</v>
      </c>
      <c r="J33" s="94">
        <v>131</v>
      </c>
      <c r="K33" s="95">
        <v>114</v>
      </c>
      <c r="L33" s="135">
        <v>95</v>
      </c>
      <c r="M33" s="96">
        <f t="shared" si="3"/>
        <v>113.33333333333333</v>
      </c>
      <c r="N33" s="100">
        <v>145</v>
      </c>
      <c r="O33" s="98">
        <v>145</v>
      </c>
      <c r="P33" s="99">
        <f>SUM(N33+O33)/2</f>
        <v>145</v>
      </c>
      <c r="Q33" s="100">
        <v>150</v>
      </c>
      <c r="R33" s="98">
        <v>140</v>
      </c>
      <c r="S33" s="99">
        <f t="shared" si="12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73</v>
      </c>
      <c r="H34" s="92">
        <v>63.94</v>
      </c>
      <c r="I34" s="93">
        <f t="shared" si="13"/>
        <v>65.172499999999999</v>
      </c>
      <c r="J34" s="94">
        <v>80</v>
      </c>
      <c r="K34" s="95">
        <v>72</v>
      </c>
      <c r="L34" s="90">
        <v>80</v>
      </c>
      <c r="M34" s="96">
        <f t="shared" si="3"/>
        <v>77.333333333333329</v>
      </c>
      <c r="N34" s="100">
        <v>90</v>
      </c>
      <c r="O34" s="98">
        <v>75</v>
      </c>
      <c r="P34" s="99">
        <f t="shared" ref="P34:P35" si="14">SUM(N34+O34)/2</f>
        <v>82.5</v>
      </c>
      <c r="Q34" s="100">
        <v>120</v>
      </c>
      <c r="R34" s="98">
        <v>75</v>
      </c>
      <c r="S34" s="99">
        <f t="shared" si="12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79</v>
      </c>
      <c r="H35" s="92">
        <v>66.8</v>
      </c>
      <c r="I35" s="93">
        <f t="shared" si="13"/>
        <v>69.900000000000006</v>
      </c>
      <c r="J35" s="94">
        <v>77</v>
      </c>
      <c r="K35" s="95">
        <v>82</v>
      </c>
      <c r="L35" s="135">
        <v>55</v>
      </c>
      <c r="M35" s="96">
        <f t="shared" si="3"/>
        <v>71.333333333333329</v>
      </c>
      <c r="N35" s="100">
        <v>95</v>
      </c>
      <c r="O35" s="98">
        <v>80</v>
      </c>
      <c r="P35" s="99">
        <f t="shared" si="14"/>
        <v>87.5</v>
      </c>
      <c r="Q35" s="100">
        <v>85</v>
      </c>
      <c r="R35" s="98">
        <v>70</v>
      </c>
      <c r="S35" s="99">
        <f t="shared" si="12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3"/>
        <v>79.666666666666671</v>
      </c>
      <c r="N36" s="100">
        <v>85</v>
      </c>
      <c r="O36" s="98">
        <v>0</v>
      </c>
      <c r="P36" s="99">
        <f>SUM(N36+O36)/1</f>
        <v>85</v>
      </c>
      <c r="Q36" s="100">
        <v>80</v>
      </c>
      <c r="R36" s="98">
        <v>75</v>
      </c>
      <c r="S36" s="99">
        <f t="shared" si="12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3"/>
        <v>177.73333333333335</v>
      </c>
      <c r="N37" s="100">
        <v>225</v>
      </c>
      <c r="O37" s="98">
        <v>300</v>
      </c>
      <c r="P37" s="99">
        <f t="shared" ref="P37:P42" si="15">SUM(N37+O37)/2</f>
        <v>262.5</v>
      </c>
      <c r="Q37" s="100">
        <v>125</v>
      </c>
      <c r="R37" s="98">
        <v>90</v>
      </c>
      <c r="S37" s="99">
        <f t="shared" si="12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 t="shared" ref="I38" si="16">(E38+F38+G38+H38)/3</f>
        <v>105.33333333333333</v>
      </c>
      <c r="J38" s="94">
        <v>150</v>
      </c>
      <c r="K38" s="95">
        <v>84</v>
      </c>
      <c r="L38" s="135">
        <v>100</v>
      </c>
      <c r="M38" s="96">
        <f t="shared" si="3"/>
        <v>111.33333333333333</v>
      </c>
      <c r="N38" s="100">
        <v>110</v>
      </c>
      <c r="O38" s="98">
        <v>300</v>
      </c>
      <c r="P38" s="99">
        <f t="shared" si="15"/>
        <v>205</v>
      </c>
      <c r="Q38" s="100">
        <v>125</v>
      </c>
      <c r="R38" s="98">
        <v>90</v>
      </c>
      <c r="S38" s="99">
        <f t="shared" si="12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135">
        <v>91</v>
      </c>
      <c r="G39" s="95">
        <v>88</v>
      </c>
      <c r="H39" s="92">
        <v>87.5</v>
      </c>
      <c r="I39" s="93">
        <f t="shared" ref="I39:I43" si="17">(E39+F39+G39+H39)/4</f>
        <v>88.5</v>
      </c>
      <c r="J39" s="94">
        <v>114</v>
      </c>
      <c r="K39" s="95">
        <v>113</v>
      </c>
      <c r="L39" s="95">
        <v>90</v>
      </c>
      <c r="M39" s="96">
        <f t="shared" si="3"/>
        <v>105.66666666666667</v>
      </c>
      <c r="N39" s="100">
        <v>135</v>
      </c>
      <c r="O39" s="98">
        <v>140</v>
      </c>
      <c r="P39" s="99">
        <f t="shared" si="15"/>
        <v>137.5</v>
      </c>
      <c r="Q39" s="100">
        <v>110</v>
      </c>
      <c r="R39" s="98">
        <v>90</v>
      </c>
      <c r="S39" s="99">
        <f t="shared" si="12"/>
        <v>100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135">
        <v>81</v>
      </c>
      <c r="G40" s="95">
        <v>87</v>
      </c>
      <c r="H40" s="92">
        <v>87.5</v>
      </c>
      <c r="I40" s="93">
        <f t="shared" si="17"/>
        <v>84.3125</v>
      </c>
      <c r="J40" s="94">
        <v>115</v>
      </c>
      <c r="K40" s="90">
        <v>124</v>
      </c>
      <c r="L40" s="135">
        <v>85</v>
      </c>
      <c r="M40" s="96">
        <f t="shared" si="3"/>
        <v>108</v>
      </c>
      <c r="N40" s="100">
        <v>135</v>
      </c>
      <c r="O40" s="98">
        <v>135</v>
      </c>
      <c r="P40" s="99">
        <f t="shared" si="15"/>
        <v>135</v>
      </c>
      <c r="Q40" s="100">
        <v>120</v>
      </c>
      <c r="R40" s="98">
        <v>100</v>
      </c>
      <c r="S40" s="99">
        <f t="shared" si="12"/>
        <v>110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135">
        <v>73</v>
      </c>
      <c r="G41" s="95">
        <v>76</v>
      </c>
      <c r="H41" s="92">
        <v>87.5</v>
      </c>
      <c r="I41" s="93">
        <f t="shared" si="17"/>
        <v>81</v>
      </c>
      <c r="J41" s="94">
        <v>95</v>
      </c>
      <c r="K41" s="135">
        <v>85</v>
      </c>
      <c r="L41" s="95">
        <v>85</v>
      </c>
      <c r="M41" s="96">
        <f t="shared" si="3"/>
        <v>88.333333333333329</v>
      </c>
      <c r="N41" s="100">
        <v>135</v>
      </c>
      <c r="O41" s="98">
        <v>125</v>
      </c>
      <c r="P41" s="99">
        <f t="shared" si="15"/>
        <v>130</v>
      </c>
      <c r="Q41" s="100">
        <v>110</v>
      </c>
      <c r="R41" s="98">
        <v>90</v>
      </c>
      <c r="S41" s="99">
        <f t="shared" si="12"/>
        <v>100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 t="shared" si="17"/>
        <v>101.25</v>
      </c>
      <c r="J42" s="94">
        <v>135</v>
      </c>
      <c r="K42" s="90">
        <v>163</v>
      </c>
      <c r="L42" s="95">
        <v>85</v>
      </c>
      <c r="M42" s="96">
        <f t="shared" si="3"/>
        <v>127.66666666666667</v>
      </c>
      <c r="N42" s="100">
        <v>155</v>
      </c>
      <c r="O42" s="98">
        <v>165</v>
      </c>
      <c r="P42" s="99">
        <f t="shared" si="15"/>
        <v>160</v>
      </c>
      <c r="Q42" s="100">
        <v>120</v>
      </c>
      <c r="R42" s="98">
        <v>100</v>
      </c>
      <c r="S42" s="99">
        <f t="shared" si="12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68</v>
      </c>
      <c r="G43" s="95">
        <v>65</v>
      </c>
      <c r="H43" s="92">
        <v>79</v>
      </c>
      <c r="I43" s="93">
        <f t="shared" si="17"/>
        <v>74.875</v>
      </c>
      <c r="J43" s="94">
        <v>107</v>
      </c>
      <c r="K43" s="90">
        <v>116</v>
      </c>
      <c r="L43" s="95">
        <v>75</v>
      </c>
      <c r="M43" s="96">
        <f t="shared" si="3"/>
        <v>99.333333333333329</v>
      </c>
      <c r="N43" s="100">
        <v>0</v>
      </c>
      <c r="O43" s="98">
        <v>135</v>
      </c>
      <c r="P43" s="99">
        <f>SUM(N43+O43)/1</f>
        <v>135</v>
      </c>
      <c r="Q43" s="100">
        <v>95</v>
      </c>
      <c r="R43" s="98">
        <v>100</v>
      </c>
      <c r="S43" s="99">
        <f t="shared" si="12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89">
        <v>0</v>
      </c>
      <c r="F44" s="135">
        <v>290</v>
      </c>
      <c r="G44" s="95">
        <v>290</v>
      </c>
      <c r="H44" s="92">
        <v>248.5</v>
      </c>
      <c r="I44" s="93">
        <f>(E44+F44+G44+H44)/3</f>
        <v>276.16666666666669</v>
      </c>
      <c r="J44" s="94">
        <v>338</v>
      </c>
      <c r="K44" s="90">
        <v>434</v>
      </c>
      <c r="L44" s="95">
        <v>355</v>
      </c>
      <c r="M44" s="96">
        <f t="shared" si="3"/>
        <v>375.66666666666669</v>
      </c>
      <c r="N44" s="100">
        <v>420</v>
      </c>
      <c r="O44" s="98">
        <v>295</v>
      </c>
      <c r="P44" s="99">
        <f>SUM(N44+O44)/2</f>
        <v>357.5</v>
      </c>
      <c r="Q44" s="100">
        <v>480</v>
      </c>
      <c r="R44" s="108">
        <v>200</v>
      </c>
      <c r="S44" s="99">
        <f t="shared" si="12"/>
        <v>340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89">
        <v>0</v>
      </c>
      <c r="F45" s="135">
        <v>327</v>
      </c>
      <c r="G45" s="95">
        <v>203</v>
      </c>
      <c r="H45" s="92">
        <v>352</v>
      </c>
      <c r="I45" s="93">
        <f t="shared" ref="I45:I46" si="18">(E45+F45+G45+H45)/3</f>
        <v>294</v>
      </c>
      <c r="J45" s="94">
        <v>473</v>
      </c>
      <c r="K45" s="90">
        <v>543</v>
      </c>
      <c r="L45" s="95">
        <v>450</v>
      </c>
      <c r="M45" s="96">
        <f t="shared" si="3"/>
        <v>488.66666666666669</v>
      </c>
      <c r="N45" s="100">
        <v>770</v>
      </c>
      <c r="O45" s="98">
        <v>295</v>
      </c>
      <c r="P45" s="99">
        <f t="shared" ref="P45:P46" si="19">SUM(N45+O45)/2</f>
        <v>532.5</v>
      </c>
      <c r="Q45" s="100">
        <v>550</v>
      </c>
      <c r="R45" s="98">
        <v>350</v>
      </c>
      <c r="S45" s="99">
        <f t="shared" si="12"/>
        <v>450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89">
        <v>0</v>
      </c>
      <c r="F46" s="136">
        <v>265</v>
      </c>
      <c r="G46" s="111">
        <v>191</v>
      </c>
      <c r="H46" s="128">
        <v>179.5</v>
      </c>
      <c r="I46" s="93">
        <f t="shared" si="18"/>
        <v>211.83333333333334</v>
      </c>
      <c r="J46" s="124">
        <v>253</v>
      </c>
      <c r="K46" s="136">
        <v>341</v>
      </c>
      <c r="L46" s="136">
        <v>405</v>
      </c>
      <c r="M46" s="96">
        <f t="shared" si="3"/>
        <v>333</v>
      </c>
      <c r="N46" s="117">
        <v>385</v>
      </c>
      <c r="O46" s="118">
        <v>450</v>
      </c>
      <c r="P46" s="99">
        <f t="shared" si="19"/>
        <v>417.5</v>
      </c>
      <c r="Q46" s="117">
        <v>245</v>
      </c>
      <c r="R46" s="118">
        <v>240</v>
      </c>
      <c r="S46" s="99">
        <f t="shared" si="12"/>
        <v>242.5</v>
      </c>
      <c r="T46" s="121"/>
    </row>
    <row r="47" spans="1:20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M12" sqref="M1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09" t="s">
        <v>87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9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</row>
    <row r="3" spans="1:19" ht="18.75" customHeight="1" thickBot="1" x14ac:dyDescent="0.3">
      <c r="A3" s="210"/>
      <c r="B3" s="211"/>
      <c r="C3" s="211"/>
      <c r="D3" s="210"/>
      <c r="E3" s="211"/>
      <c r="F3" s="211"/>
      <c r="G3" s="211"/>
      <c r="H3" s="211"/>
      <c r="I3" s="211"/>
      <c r="J3" s="211"/>
      <c r="K3" s="211"/>
      <c r="L3" s="211"/>
      <c r="M3" s="211"/>
    </row>
    <row r="4" spans="1:19" ht="28.9" customHeight="1" thickBot="1" x14ac:dyDescent="0.3">
      <c r="A4" s="212" t="s">
        <v>0</v>
      </c>
      <c r="B4" s="215" t="s">
        <v>1</v>
      </c>
      <c r="C4" s="215" t="s">
        <v>68</v>
      </c>
      <c r="D4" s="217" t="s">
        <v>18</v>
      </c>
      <c r="E4" s="234" t="s">
        <v>74</v>
      </c>
      <c r="F4" s="235"/>
      <c r="G4" s="235"/>
      <c r="H4" s="235"/>
      <c r="I4" s="235"/>
      <c r="J4" s="235"/>
      <c r="K4" s="235"/>
      <c r="L4" s="235"/>
      <c r="M4" s="236"/>
      <c r="N4" s="228" t="s">
        <v>73</v>
      </c>
      <c r="O4" s="229"/>
      <c r="P4" s="230"/>
      <c r="Q4" s="203" t="s">
        <v>78</v>
      </c>
      <c r="R4" s="204"/>
      <c r="S4" s="205"/>
    </row>
    <row r="5" spans="1:19" ht="40.5" customHeight="1" thickBot="1" x14ac:dyDescent="0.3">
      <c r="A5" s="213"/>
      <c r="B5" s="216"/>
      <c r="C5" s="216"/>
      <c r="D5" s="218"/>
      <c r="E5" s="231" t="s">
        <v>77</v>
      </c>
      <c r="F5" s="232"/>
      <c r="G5" s="232"/>
      <c r="H5" s="232"/>
      <c r="I5" s="233"/>
      <c r="J5" s="206" t="s">
        <v>14</v>
      </c>
      <c r="K5" s="207"/>
      <c r="L5" s="207"/>
      <c r="M5" s="207"/>
      <c r="N5" s="207"/>
      <c r="O5" s="207"/>
      <c r="P5" s="207"/>
      <c r="Q5" s="207"/>
      <c r="R5" s="207"/>
      <c r="S5" s="208"/>
    </row>
    <row r="6" spans="1:19" ht="58.5" customHeight="1" thickBot="1" x14ac:dyDescent="0.3">
      <c r="A6" s="214"/>
      <c r="B6" s="216"/>
      <c r="C6" s="216"/>
      <c r="D6" s="218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89">
        <v>846</v>
      </c>
      <c r="F8" s="90">
        <v>797</v>
      </c>
      <c r="G8" s="91">
        <v>660</v>
      </c>
      <c r="H8" s="92">
        <v>846.5</v>
      </c>
      <c r="I8" s="93">
        <f t="shared" ref="I8:I11" si="0">(E8+F8+G8+H8)/4</f>
        <v>787.375</v>
      </c>
      <c r="J8" s="94">
        <v>672</v>
      </c>
      <c r="K8" s="90">
        <v>1015</v>
      </c>
      <c r="L8" s="95">
        <v>861</v>
      </c>
      <c r="M8" s="96">
        <f>(J8+K8+L8)/3</f>
        <v>849.33333333333337</v>
      </c>
      <c r="N8" s="97">
        <v>1025</v>
      </c>
      <c r="O8" s="98">
        <v>0</v>
      </c>
      <c r="P8" s="99">
        <f>SUM(N8+O8)/1</f>
        <v>1025</v>
      </c>
      <c r="Q8" s="100">
        <v>960</v>
      </c>
      <c r="R8" s="98">
        <v>935</v>
      </c>
      <c r="S8" s="19">
        <f>SUM(Q8+R8)/2</f>
        <v>947.5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0">
        <v>340</v>
      </c>
      <c r="H9" s="92">
        <v>159</v>
      </c>
      <c r="I9" s="93">
        <f t="shared" si="0"/>
        <v>244</v>
      </c>
      <c r="J9" s="102">
        <v>400</v>
      </c>
      <c r="K9" s="90">
        <v>494</v>
      </c>
      <c r="L9" s="95">
        <v>470</v>
      </c>
      <c r="M9" s="96">
        <f t="shared" ref="M9:M13" si="1">(J9+K9+L9)/3</f>
        <v>454.66666666666669</v>
      </c>
      <c r="N9" s="100">
        <v>0</v>
      </c>
      <c r="O9" s="98">
        <v>450</v>
      </c>
      <c r="P9" s="99">
        <f>SUM(N9+O9)/1</f>
        <v>450</v>
      </c>
      <c r="Q9" s="100">
        <v>290</v>
      </c>
      <c r="R9" s="98">
        <v>455</v>
      </c>
      <c r="S9" s="19">
        <f t="shared" ref="S9:S11" si="2"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0">
        <v>495</v>
      </c>
      <c r="G10" s="95">
        <v>456</v>
      </c>
      <c r="H10" s="92">
        <v>387</v>
      </c>
      <c r="I10" s="93">
        <f t="shared" si="0"/>
        <v>455.75</v>
      </c>
      <c r="J10" s="94">
        <v>476</v>
      </c>
      <c r="K10" s="90">
        <v>546</v>
      </c>
      <c r="L10" s="95">
        <v>450</v>
      </c>
      <c r="M10" s="96">
        <f t="shared" si="1"/>
        <v>490.66666666666669</v>
      </c>
      <c r="N10" s="100">
        <v>555</v>
      </c>
      <c r="O10" s="98">
        <v>675</v>
      </c>
      <c r="P10" s="99">
        <f t="shared" ref="P10:P11" si="3">SUM(N10+O10)/2</f>
        <v>615</v>
      </c>
      <c r="Q10" s="100">
        <v>560</v>
      </c>
      <c r="R10" s="98">
        <v>500</v>
      </c>
      <c r="S10" s="19">
        <f t="shared" si="2"/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1">
        <v>312</v>
      </c>
      <c r="H11" s="92">
        <v>300</v>
      </c>
      <c r="I11" s="93">
        <f t="shared" si="0"/>
        <v>291.25</v>
      </c>
      <c r="J11" s="94">
        <v>344</v>
      </c>
      <c r="K11" s="95">
        <v>364</v>
      </c>
      <c r="L11" s="95">
        <v>290</v>
      </c>
      <c r="M11" s="96">
        <f t="shared" si="1"/>
        <v>332.66666666666669</v>
      </c>
      <c r="N11" s="100">
        <v>395</v>
      </c>
      <c r="O11" s="98">
        <v>405</v>
      </c>
      <c r="P11" s="99">
        <f t="shared" si="3"/>
        <v>400</v>
      </c>
      <c r="Q11" s="100">
        <v>315</v>
      </c>
      <c r="R11" s="98">
        <v>370</v>
      </c>
      <c r="S11" s="19">
        <f t="shared" si="2"/>
        <v>342.5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0">
        <v>470</v>
      </c>
      <c r="H12" s="92">
        <v>846.5</v>
      </c>
      <c r="I12" s="93">
        <f>(E12+F12+G12+H12)/4</f>
        <v>750.75</v>
      </c>
      <c r="J12" s="94">
        <v>753</v>
      </c>
      <c r="K12" s="95">
        <v>1067</v>
      </c>
      <c r="L12" s="95">
        <v>860</v>
      </c>
      <c r="M12" s="96">
        <f t="shared" si="1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98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89">
        <v>100</v>
      </c>
      <c r="F13" s="95">
        <v>126.5</v>
      </c>
      <c r="G13" s="90">
        <v>85</v>
      </c>
      <c r="H13" s="92">
        <v>102</v>
      </c>
      <c r="I13" s="93">
        <f>(E13+F13+G13+H13)/4</f>
        <v>103.375</v>
      </c>
      <c r="J13" s="102">
        <v>130</v>
      </c>
      <c r="K13" s="95">
        <v>92</v>
      </c>
      <c r="L13" s="95">
        <v>75</v>
      </c>
      <c r="M13" s="96">
        <f t="shared" si="1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0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1">
        <v>369</v>
      </c>
      <c r="H15" s="92">
        <v>532</v>
      </c>
      <c r="I15" s="93">
        <f>(E15+F15+G15+H15)/4</f>
        <v>484.44</v>
      </c>
      <c r="J15" s="94">
        <v>504</v>
      </c>
      <c r="K15" s="95">
        <v>633</v>
      </c>
      <c r="L15" s="95">
        <v>480</v>
      </c>
      <c r="M15" s="96">
        <f t="shared" ref="M15:M46" si="6">(J15+K15+L15)/3</f>
        <v>539</v>
      </c>
      <c r="N15" s="100">
        <v>0</v>
      </c>
      <c r="O15" s="98">
        <v>620</v>
      </c>
      <c r="P15" s="99">
        <f>SUM(N15+O15)/1</f>
        <v>620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1316</v>
      </c>
      <c r="G16" s="91">
        <v>1355</v>
      </c>
      <c r="H16" s="103">
        <v>478</v>
      </c>
      <c r="I16" s="93">
        <f t="shared" ref="I16:I30" si="7">(E16+F16+G16+H16)/4</f>
        <v>981.41250000000002</v>
      </c>
      <c r="J16" s="94">
        <v>1283</v>
      </c>
      <c r="K16" s="95">
        <v>1526</v>
      </c>
      <c r="L16" s="95">
        <v>1030</v>
      </c>
      <c r="M16" s="96">
        <f t="shared" si="6"/>
        <v>1279.6666666666667</v>
      </c>
      <c r="N16" s="100">
        <v>1300</v>
      </c>
      <c r="O16" s="98">
        <v>750</v>
      </c>
      <c r="P16" s="99">
        <f t="shared" ref="P16:P19" si="8">SUM(N16+O16)/2</f>
        <v>1025</v>
      </c>
      <c r="Q16" s="100">
        <v>1690</v>
      </c>
      <c r="R16" s="98">
        <v>1600</v>
      </c>
      <c r="S16" s="19">
        <f t="shared" ref="S16:S17" si="9">SUM(Q16+R16)/2</f>
        <v>1645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1">
        <v>144</v>
      </c>
      <c r="H17" s="92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200</v>
      </c>
      <c r="O17" s="104">
        <v>233</v>
      </c>
      <c r="P17" s="99">
        <f t="shared" si="8"/>
        <v>216.5</v>
      </c>
      <c r="Q17" s="100">
        <v>210</v>
      </c>
      <c r="R17" s="98">
        <v>205</v>
      </c>
      <c r="S17" s="19">
        <f t="shared" si="9"/>
        <v>207.5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92">
        <v>338.88</v>
      </c>
      <c r="I18" s="93">
        <f t="shared" si="7"/>
        <v>333.72</v>
      </c>
      <c r="J18" s="94">
        <v>308</v>
      </c>
      <c r="K18" s="95">
        <v>485</v>
      </c>
      <c r="L18" s="95">
        <v>495</v>
      </c>
      <c r="M18" s="96">
        <f t="shared" si="6"/>
        <v>429.33333333333331</v>
      </c>
      <c r="N18" s="100">
        <v>333.33</v>
      </c>
      <c r="O18" s="98">
        <v>540</v>
      </c>
      <c r="P18" s="99">
        <f t="shared" si="8"/>
        <v>436.66499999999996</v>
      </c>
      <c r="Q18" s="100">
        <v>0</v>
      </c>
      <c r="R18" s="98">
        <v>0</v>
      </c>
      <c r="S18" s="19">
        <f t="shared" ref="S18:S30" si="10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102">
        <v>547.4</v>
      </c>
      <c r="K19" s="95">
        <v>504</v>
      </c>
      <c r="L19" s="95">
        <v>850</v>
      </c>
      <c r="M19" s="96">
        <f t="shared" si="6"/>
        <v>633.80000000000007</v>
      </c>
      <c r="N19" s="100">
        <v>972.97</v>
      </c>
      <c r="O19" s="98">
        <v>560</v>
      </c>
      <c r="P19" s="99">
        <f t="shared" si="8"/>
        <v>766.48500000000001</v>
      </c>
      <c r="Q19" s="100">
        <v>620</v>
      </c>
      <c r="R19" s="98">
        <v>940</v>
      </c>
      <c r="S19" s="19">
        <f t="shared" si="10"/>
        <v>780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102">
        <v>772.5</v>
      </c>
      <c r="K20" s="95">
        <v>810</v>
      </c>
      <c r="L20" s="95">
        <v>640</v>
      </c>
      <c r="M20" s="96">
        <f t="shared" si="6"/>
        <v>740.83333333333337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600</v>
      </c>
      <c r="S20" s="19">
        <f t="shared" si="10"/>
        <v>712.5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7"/>
        <v>117.25</v>
      </c>
      <c r="J21" s="102">
        <v>148</v>
      </c>
      <c r="K21" s="95">
        <v>125</v>
      </c>
      <c r="L21" s="95">
        <v>160</v>
      </c>
      <c r="M21" s="96">
        <f t="shared" si="6"/>
        <v>144.33333333333334</v>
      </c>
      <c r="N21" s="105">
        <v>185</v>
      </c>
      <c r="O21" s="104">
        <v>125</v>
      </c>
      <c r="P21" s="99">
        <f t="shared" si="5"/>
        <v>155</v>
      </c>
      <c r="Q21" s="100">
        <v>180</v>
      </c>
      <c r="R21" s="98">
        <v>160</v>
      </c>
      <c r="S21" s="19">
        <f t="shared" si="10"/>
        <v>170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0">
        <v>737</v>
      </c>
      <c r="H22" s="92">
        <v>921</v>
      </c>
      <c r="I22" s="93">
        <f t="shared" si="7"/>
        <v>750.25</v>
      </c>
      <c r="J22" s="94">
        <v>778</v>
      </c>
      <c r="K22" s="95">
        <v>587</v>
      </c>
      <c r="L22" s="95">
        <v>750</v>
      </c>
      <c r="M22" s="96">
        <f t="shared" si="6"/>
        <v>705</v>
      </c>
      <c r="N22" s="100">
        <v>1260</v>
      </c>
      <c r="O22" s="98">
        <v>1060</v>
      </c>
      <c r="P22" s="99">
        <f t="shared" si="5"/>
        <v>1160</v>
      </c>
      <c r="Q22" s="100">
        <v>1360</v>
      </c>
      <c r="R22" s="98">
        <v>1100</v>
      </c>
      <c r="S22" s="19">
        <f t="shared" si="10"/>
        <v>1230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0">
        <v>121</v>
      </c>
      <c r="G23" s="90">
        <v>161</v>
      </c>
      <c r="H23" s="92">
        <v>156.5</v>
      </c>
      <c r="I23" s="93">
        <f t="shared" si="7"/>
        <v>148.75</v>
      </c>
      <c r="J23" s="94">
        <v>153</v>
      </c>
      <c r="K23" s="90">
        <v>138</v>
      </c>
      <c r="L23" s="95">
        <v>165</v>
      </c>
      <c r="M23" s="96">
        <f t="shared" si="6"/>
        <v>152</v>
      </c>
      <c r="N23" s="100">
        <v>160</v>
      </c>
      <c r="O23" s="98">
        <v>170</v>
      </c>
      <c r="P23" s="99">
        <f t="shared" si="5"/>
        <v>165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7"/>
        <v>96.7</v>
      </c>
      <c r="J24" s="94">
        <v>122</v>
      </c>
      <c r="K24" s="95">
        <v>111</v>
      </c>
      <c r="L24" s="95">
        <v>120</v>
      </c>
      <c r="M24" s="96">
        <f t="shared" si="6"/>
        <v>117.66666666666667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1">
        <v>276</v>
      </c>
      <c r="H25" s="92">
        <v>297</v>
      </c>
      <c r="I25" s="93">
        <f t="shared" si="7"/>
        <v>267.82749999999999</v>
      </c>
      <c r="J25" s="102">
        <v>349</v>
      </c>
      <c r="K25" s="95">
        <v>317</v>
      </c>
      <c r="L25" s="95">
        <v>520</v>
      </c>
      <c r="M25" s="96">
        <f t="shared" si="6"/>
        <v>395.33333333333331</v>
      </c>
      <c r="N25" s="100">
        <v>270</v>
      </c>
      <c r="O25" s="106">
        <v>390</v>
      </c>
      <c r="P25" s="99">
        <f t="shared" si="5"/>
        <v>330</v>
      </c>
      <c r="Q25" s="100">
        <v>295</v>
      </c>
      <c r="R25" s="98">
        <v>230</v>
      </c>
      <c r="S25" s="19">
        <f t="shared" si="10"/>
        <v>262.5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7"/>
        <v>330.73750000000001</v>
      </c>
      <c r="J26" s="102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106">
        <v>405</v>
      </c>
      <c r="P26" s="99">
        <f t="shared" si="5"/>
        <v>392.5</v>
      </c>
      <c r="Q26" s="100">
        <v>340</v>
      </c>
      <c r="R26" s="98">
        <v>330</v>
      </c>
      <c r="S26" s="19">
        <f t="shared" si="10"/>
        <v>335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89">
        <v>0</v>
      </c>
      <c r="F27" s="95">
        <v>350</v>
      </c>
      <c r="G27" s="91">
        <v>893</v>
      </c>
      <c r="H27" s="92">
        <v>760</v>
      </c>
      <c r="I27" s="93">
        <f>(E27+F27+G27+H27)/3</f>
        <v>667.66666666666663</v>
      </c>
      <c r="J27" s="107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0</v>
      </c>
      <c r="R27" s="98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1">
        <v>45</v>
      </c>
      <c r="H28" s="92">
        <v>50</v>
      </c>
      <c r="I28" s="93">
        <f t="shared" si="7"/>
        <v>45.7</v>
      </c>
      <c r="J28" s="102">
        <v>49</v>
      </c>
      <c r="K28" s="95">
        <v>50</v>
      </c>
      <c r="L28" s="95">
        <v>80</v>
      </c>
      <c r="M28" s="96">
        <f t="shared" si="6"/>
        <v>59.666666666666664</v>
      </c>
      <c r="N28" s="100">
        <v>70</v>
      </c>
      <c r="O28" s="98">
        <v>55</v>
      </c>
      <c r="P28" s="99">
        <f t="shared" si="5"/>
        <v>62.5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89">
        <v>2000</v>
      </c>
      <c r="F29" s="95">
        <v>3000</v>
      </c>
      <c r="G29" s="95">
        <v>2307</v>
      </c>
      <c r="H29" s="92">
        <v>2700</v>
      </c>
      <c r="I29" s="93">
        <f>(E29+F29+G29+H29)/4</f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1000</v>
      </c>
      <c r="P29" s="99">
        <f t="shared" si="5"/>
        <v>1900</v>
      </c>
      <c r="Q29" s="100">
        <v>5000</v>
      </c>
      <c r="R29" s="98">
        <v>4000</v>
      </c>
      <c r="S29" s="19">
        <f t="shared" si="10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1">
        <v>67</v>
      </c>
      <c r="H30" s="92">
        <v>70</v>
      </c>
      <c r="I30" s="93">
        <f t="shared" si="7"/>
        <v>61.1875</v>
      </c>
      <c r="J30" s="102">
        <v>69</v>
      </c>
      <c r="K30" s="95">
        <v>63</v>
      </c>
      <c r="L30" s="95">
        <v>59</v>
      </c>
      <c r="M30" s="96">
        <f t="shared" si="6"/>
        <v>63.666666666666664</v>
      </c>
      <c r="N30" s="100">
        <v>95</v>
      </c>
      <c r="O30" s="98">
        <v>75</v>
      </c>
      <c r="P30" s="99">
        <f t="shared" si="5"/>
        <v>85</v>
      </c>
      <c r="Q30" s="100">
        <v>90</v>
      </c>
      <c r="R30" s="98">
        <v>55</v>
      </c>
      <c r="S30" s="19">
        <f t="shared" si="10"/>
        <v>72.5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89">
        <v>92</v>
      </c>
      <c r="F31" s="95">
        <v>0</v>
      </c>
      <c r="G31" s="91">
        <v>74</v>
      </c>
      <c r="H31" s="92">
        <v>88</v>
      </c>
      <c r="I31" s="93">
        <f>(E31+F31+G31+H31)/3</f>
        <v>84.666666666666671</v>
      </c>
      <c r="J31" s="102">
        <v>120</v>
      </c>
      <c r="K31" s="95">
        <v>114</v>
      </c>
      <c r="L31" s="95">
        <v>80</v>
      </c>
      <c r="M31" s="96">
        <f t="shared" si="6"/>
        <v>104.66666666666667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89">
        <v>82.5</v>
      </c>
      <c r="F32" s="95">
        <v>82.5</v>
      </c>
      <c r="G32" s="91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120</v>
      </c>
      <c r="S32" s="19">
        <f t="shared" ref="S32:S46" si="11">SUM(Q32+R32)/2</f>
        <v>120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1">
        <v>107</v>
      </c>
      <c r="H33" s="92">
        <v>104</v>
      </c>
      <c r="I33" s="93">
        <f t="shared" ref="I33:I39" si="12">(E33+F33+G33+H33)/4</f>
        <v>100.15</v>
      </c>
      <c r="J33" s="94">
        <v>123</v>
      </c>
      <c r="K33" s="95">
        <v>119</v>
      </c>
      <c r="L33" s="95">
        <v>130</v>
      </c>
      <c r="M33" s="96">
        <f t="shared" si="6"/>
        <v>124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1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2"/>
        <v>64.0625</v>
      </c>
      <c r="J34" s="94">
        <v>80</v>
      </c>
      <c r="K34" s="95">
        <v>72</v>
      </c>
      <c r="L34" s="95">
        <v>75</v>
      </c>
      <c r="M34" s="96">
        <f t="shared" si="6"/>
        <v>75.666666666666671</v>
      </c>
      <c r="N34" s="100">
        <v>90</v>
      </c>
      <c r="O34" s="98">
        <v>95</v>
      </c>
      <c r="P34" s="99">
        <f t="shared" ref="P34:P41" si="13">SUM(N34+O34)/2</f>
        <v>92.5</v>
      </c>
      <c r="Q34" s="100">
        <v>120</v>
      </c>
      <c r="R34" s="98">
        <v>75</v>
      </c>
      <c r="S34" s="19">
        <f t="shared" si="11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1">
        <v>67</v>
      </c>
      <c r="G35" s="91">
        <v>62</v>
      </c>
      <c r="H35" s="92">
        <v>67</v>
      </c>
      <c r="I35" s="93">
        <f t="shared" si="12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3"/>
        <v>97.5</v>
      </c>
      <c r="Q35" s="100">
        <v>85</v>
      </c>
      <c r="R35" s="98">
        <v>75</v>
      </c>
      <c r="S35" s="19">
        <f t="shared" si="11"/>
        <v>80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2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3"/>
        <v>57.5</v>
      </c>
      <c r="Q36" s="100">
        <v>80</v>
      </c>
      <c r="R36" s="98">
        <v>75</v>
      </c>
      <c r="S36" s="19">
        <f t="shared" si="11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107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3"/>
        <v>208</v>
      </c>
      <c r="Q37" s="100">
        <v>110</v>
      </c>
      <c r="R37" s="98">
        <v>238</v>
      </c>
      <c r="S37" s="19">
        <f t="shared" si="11"/>
        <v>174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277.5</v>
      </c>
      <c r="I38" s="93">
        <f t="shared" si="12"/>
        <v>146.94</v>
      </c>
      <c r="J38" s="94">
        <v>150</v>
      </c>
      <c r="K38" s="95">
        <v>84</v>
      </c>
      <c r="L38" s="95">
        <v>112.5</v>
      </c>
      <c r="M38" s="96">
        <f t="shared" si="6"/>
        <v>115.5</v>
      </c>
      <c r="N38" s="100">
        <v>110</v>
      </c>
      <c r="O38" s="104">
        <v>98</v>
      </c>
      <c r="P38" s="99">
        <f t="shared" si="13"/>
        <v>104</v>
      </c>
      <c r="Q38" s="100">
        <v>110</v>
      </c>
      <c r="R38" s="98">
        <v>238</v>
      </c>
      <c r="S38" s="19">
        <f t="shared" si="11"/>
        <v>174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1">
        <v>92</v>
      </c>
      <c r="G39" s="91">
        <v>88</v>
      </c>
      <c r="H39" s="92">
        <v>82</v>
      </c>
      <c r="I39" s="93">
        <f t="shared" si="12"/>
        <v>90.25</v>
      </c>
      <c r="J39" s="94">
        <v>114</v>
      </c>
      <c r="K39" s="95">
        <v>113</v>
      </c>
      <c r="L39" s="90">
        <v>110</v>
      </c>
      <c r="M39" s="96">
        <f t="shared" si="6"/>
        <v>112.33333333333333</v>
      </c>
      <c r="N39" s="100">
        <v>150</v>
      </c>
      <c r="O39" s="104">
        <v>135</v>
      </c>
      <c r="P39" s="99">
        <f t="shared" si="13"/>
        <v>142.5</v>
      </c>
      <c r="Q39" s="100">
        <v>110</v>
      </c>
      <c r="R39" s="98">
        <v>90</v>
      </c>
      <c r="S39" s="19">
        <f t="shared" si="11"/>
        <v>100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89">
        <v>93.25</v>
      </c>
      <c r="F40" s="95">
        <v>80</v>
      </c>
      <c r="G40" s="91">
        <v>87</v>
      </c>
      <c r="H40" s="92">
        <v>88</v>
      </c>
      <c r="I40" s="93">
        <f>(E40+F40+G40+H40)/4</f>
        <v>87.0625</v>
      </c>
      <c r="J40" s="94">
        <v>100</v>
      </c>
      <c r="K40" s="95">
        <v>86</v>
      </c>
      <c r="L40" s="91">
        <v>90</v>
      </c>
      <c r="M40" s="96">
        <f t="shared" si="6"/>
        <v>92</v>
      </c>
      <c r="N40" s="100">
        <v>130</v>
      </c>
      <c r="O40" s="98">
        <v>130</v>
      </c>
      <c r="P40" s="99">
        <f t="shared" si="13"/>
        <v>130</v>
      </c>
      <c r="Q40" s="100">
        <v>105</v>
      </c>
      <c r="R40" s="98">
        <v>85</v>
      </c>
      <c r="S40" s="19">
        <f t="shared" si="11"/>
        <v>95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1">
        <v>76</v>
      </c>
      <c r="H41" s="92">
        <v>82</v>
      </c>
      <c r="I41" s="93">
        <f t="shared" ref="I41:I43" si="14">(E41+F41+G41+H41)/4</f>
        <v>87.125</v>
      </c>
      <c r="J41" s="94">
        <v>109</v>
      </c>
      <c r="K41" s="95">
        <v>81</v>
      </c>
      <c r="L41" s="90">
        <v>100</v>
      </c>
      <c r="M41" s="96">
        <f t="shared" si="6"/>
        <v>96.666666666666671</v>
      </c>
      <c r="N41" s="100">
        <v>125</v>
      </c>
      <c r="O41" s="98">
        <v>120</v>
      </c>
      <c r="P41" s="99">
        <f t="shared" si="13"/>
        <v>122.5</v>
      </c>
      <c r="Q41" s="100">
        <v>105</v>
      </c>
      <c r="R41" s="98">
        <v>65</v>
      </c>
      <c r="S41" s="19">
        <f t="shared" si="11"/>
        <v>85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1">
        <v>105</v>
      </c>
      <c r="H42" s="92">
        <v>110</v>
      </c>
      <c r="I42" s="93">
        <f>(E42+F42+G42+H42)/4</f>
        <v>110.3125</v>
      </c>
      <c r="J42" s="94">
        <v>128</v>
      </c>
      <c r="K42" s="95">
        <v>110</v>
      </c>
      <c r="L42" s="90">
        <v>130</v>
      </c>
      <c r="M42" s="96">
        <f t="shared" si="6"/>
        <v>122.66666666666667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98">
        <v>130</v>
      </c>
      <c r="S42" s="19">
        <f t="shared" si="11"/>
        <v>132.5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1">
        <v>65</v>
      </c>
      <c r="H43" s="92">
        <v>88</v>
      </c>
      <c r="I43" s="93">
        <f t="shared" si="14"/>
        <v>86.125</v>
      </c>
      <c r="J43" s="94">
        <v>115</v>
      </c>
      <c r="K43" s="95">
        <v>98</v>
      </c>
      <c r="L43" s="91">
        <v>120</v>
      </c>
      <c r="M43" s="96">
        <f t="shared" si="6"/>
        <v>111</v>
      </c>
      <c r="N43" s="100">
        <v>0</v>
      </c>
      <c r="O43" s="106">
        <v>135</v>
      </c>
      <c r="P43" s="99">
        <f>SUM(N43+O43)/1</f>
        <v>135</v>
      </c>
      <c r="Q43" s="100">
        <v>120</v>
      </c>
      <c r="R43" s="98">
        <v>95</v>
      </c>
      <c r="S43" s="19">
        <f t="shared" si="11"/>
        <v>107.5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0">
        <v>351</v>
      </c>
      <c r="G44" s="95">
        <v>0</v>
      </c>
      <c r="H44" s="92">
        <v>249</v>
      </c>
      <c r="I44" s="93">
        <f>(E44+F44+G44+H44)/2</f>
        <v>300</v>
      </c>
      <c r="J44" s="102">
        <v>252</v>
      </c>
      <c r="K44" s="90">
        <v>420</v>
      </c>
      <c r="L44" s="95">
        <v>300</v>
      </c>
      <c r="M44" s="96">
        <f>(J44+K44+L44)/3</f>
        <v>324</v>
      </c>
      <c r="N44" s="100">
        <v>0</v>
      </c>
      <c r="O44" s="106">
        <v>350</v>
      </c>
      <c r="P44" s="99">
        <f>SUM(N44+O44)/1</f>
        <v>350</v>
      </c>
      <c r="Q44" s="100">
        <v>310</v>
      </c>
      <c r="R44" s="108">
        <v>210</v>
      </c>
      <c r="S44" s="19">
        <f>SUM(Q44+R44)/2</f>
        <v>260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9">
        <v>283</v>
      </c>
      <c r="F45" s="95">
        <v>249</v>
      </c>
      <c r="G45" s="91">
        <v>203</v>
      </c>
      <c r="H45" s="92">
        <v>260</v>
      </c>
      <c r="I45" s="93">
        <f>(E45+F45+G45+H45)/4</f>
        <v>248.75</v>
      </c>
      <c r="J45" s="107">
        <v>334</v>
      </c>
      <c r="K45" s="91">
        <v>345</v>
      </c>
      <c r="L45" s="95">
        <v>300</v>
      </c>
      <c r="M45" s="96">
        <f t="shared" si="6"/>
        <v>326.33333333333331</v>
      </c>
      <c r="N45" s="100">
        <v>450</v>
      </c>
      <c r="O45" s="98">
        <v>350</v>
      </c>
      <c r="P45" s="99">
        <f>SUM(N45+O45)/2</f>
        <v>400</v>
      </c>
      <c r="Q45" s="100">
        <v>370</v>
      </c>
      <c r="R45" s="98">
        <v>395</v>
      </c>
      <c r="S45" s="19">
        <f t="shared" si="11"/>
        <v>382.5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2">
        <v>191</v>
      </c>
      <c r="H46" s="113">
        <v>0</v>
      </c>
      <c r="I46" s="114">
        <f>(E46+F46+G46+H46)/3</f>
        <v>225.66666666666666</v>
      </c>
      <c r="J46" s="115">
        <v>274</v>
      </c>
      <c r="K46" s="112">
        <v>230</v>
      </c>
      <c r="L46" s="111">
        <v>365</v>
      </c>
      <c r="M46" s="116">
        <f t="shared" si="6"/>
        <v>289.66666666666669</v>
      </c>
      <c r="N46" s="117">
        <v>395</v>
      </c>
      <c r="O46" s="118">
        <v>345</v>
      </c>
      <c r="P46" s="119">
        <f>SUM(N46+O46)/2</f>
        <v>370</v>
      </c>
      <c r="Q46" s="117">
        <v>320</v>
      </c>
      <c r="R46" s="118">
        <v>300</v>
      </c>
      <c r="S46" s="24">
        <f t="shared" si="11"/>
        <v>310</v>
      </c>
    </row>
    <row r="47" spans="1:19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2" x14ac:dyDescent="0.25">
      <c r="E70" s="122"/>
    </row>
    <row r="71" spans="5:12" x14ac:dyDescent="0.25">
      <c r="E71" s="122"/>
    </row>
    <row r="72" spans="5:12" x14ac:dyDescent="0.25">
      <c r="E72" s="122"/>
      <c r="K72" s="122"/>
      <c r="L72" s="122"/>
    </row>
    <row r="73" spans="5:12" x14ac:dyDescent="0.25">
      <c r="K73" s="122"/>
      <c r="L73" s="122"/>
    </row>
    <row r="74" spans="5:12" x14ac:dyDescent="0.25">
      <c r="K74" s="122"/>
      <c r="L74" s="122"/>
    </row>
    <row r="94" spans="11:12" x14ac:dyDescent="0.25">
      <c r="K94" s="122"/>
      <c r="L94" s="122"/>
    </row>
    <row r="95" spans="11:12" x14ac:dyDescent="0.25">
      <c r="K95" s="122"/>
      <c r="L95" s="122"/>
    </row>
    <row r="96" spans="11:12" x14ac:dyDescent="0.25">
      <c r="K96" s="122"/>
      <c r="L96" s="122"/>
    </row>
    <row r="99" spans="11:12" x14ac:dyDescent="0.25">
      <c r="K99" s="122"/>
      <c r="L99" s="122"/>
    </row>
    <row r="100" spans="11:12" x14ac:dyDescent="0.25">
      <c r="K100" s="122"/>
      <c r="L100" s="122"/>
    </row>
    <row r="101" spans="11:12" x14ac:dyDescent="0.25">
      <c r="K101" s="122"/>
      <c r="L101" s="122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F1" activePane="topRight" state="frozen"/>
      <selection activeCell="B1" sqref="B1"/>
      <selection pane="topRight" sqref="A1:S1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09" t="s">
        <v>105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121"/>
    </row>
    <row r="2" spans="1:20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121"/>
    </row>
    <row r="3" spans="1:20" ht="18.75" customHeight="1" thickBot="1" x14ac:dyDescent="0.3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121"/>
    </row>
    <row r="4" spans="1:20" ht="28.9" customHeight="1" thickBot="1" x14ac:dyDescent="0.3">
      <c r="A4" s="238" t="s">
        <v>0</v>
      </c>
      <c r="B4" s="241" t="s">
        <v>1</v>
      </c>
      <c r="C4" s="241" t="s">
        <v>68</v>
      </c>
      <c r="D4" s="243" t="s">
        <v>18</v>
      </c>
      <c r="E4" s="234" t="s">
        <v>74</v>
      </c>
      <c r="F4" s="235"/>
      <c r="G4" s="235"/>
      <c r="H4" s="235"/>
      <c r="I4" s="235"/>
      <c r="J4" s="235"/>
      <c r="K4" s="235"/>
      <c r="L4" s="235"/>
      <c r="M4" s="236"/>
      <c r="N4" s="228" t="s">
        <v>73</v>
      </c>
      <c r="O4" s="229"/>
      <c r="P4" s="230"/>
      <c r="Q4" s="245" t="s">
        <v>78</v>
      </c>
      <c r="R4" s="246"/>
      <c r="S4" s="247"/>
      <c r="T4" s="121"/>
    </row>
    <row r="5" spans="1:20" ht="40.5" customHeight="1" thickBot="1" x14ac:dyDescent="0.3">
      <c r="A5" s="239"/>
      <c r="B5" s="242"/>
      <c r="C5" s="242"/>
      <c r="D5" s="244"/>
      <c r="E5" s="231" t="s">
        <v>77</v>
      </c>
      <c r="F5" s="232"/>
      <c r="G5" s="232"/>
      <c r="H5" s="232"/>
      <c r="I5" s="233"/>
      <c r="J5" s="206" t="s">
        <v>14</v>
      </c>
      <c r="K5" s="207"/>
      <c r="L5" s="207"/>
      <c r="M5" s="207"/>
      <c r="N5" s="207"/>
      <c r="O5" s="207"/>
      <c r="P5" s="207"/>
      <c r="Q5" s="207"/>
      <c r="R5" s="207"/>
      <c r="S5" s="208"/>
      <c r="T5" s="121"/>
    </row>
    <row r="6" spans="1:20" ht="58.5" customHeight="1" thickBot="1" x14ac:dyDescent="0.3">
      <c r="A6" s="240"/>
      <c r="B6" s="242"/>
      <c r="C6" s="242"/>
      <c r="D6" s="244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163">
        <v>320</v>
      </c>
      <c r="R7" s="87">
        <v>0</v>
      </c>
      <c r="S7" s="183">
        <f>SUM(Q7+R7)/1</f>
        <v>320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883</v>
      </c>
      <c r="H8" s="92">
        <v>754.5</v>
      </c>
      <c r="I8" s="93">
        <f t="shared" ref="I8:I19" si="0">(E8+F8+G8+H8)/4</f>
        <v>820.625</v>
      </c>
      <c r="J8" s="102">
        <v>1064</v>
      </c>
      <c r="K8" s="95">
        <v>879</v>
      </c>
      <c r="L8" s="95">
        <v>745</v>
      </c>
      <c r="M8" s="96">
        <f>(J8+K8+L8)/3</f>
        <v>896</v>
      </c>
      <c r="N8" s="100">
        <v>0</v>
      </c>
      <c r="O8" s="98">
        <v>990</v>
      </c>
      <c r="P8" s="99">
        <f>SUM(N8+O8)/1</f>
        <v>990</v>
      </c>
      <c r="Q8" s="130">
        <v>1050</v>
      </c>
      <c r="R8" s="106">
        <v>970</v>
      </c>
      <c r="S8" s="99">
        <f>SUM(Q8+R8)/2</f>
        <v>1010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325</v>
      </c>
      <c r="H9" s="92">
        <v>0</v>
      </c>
      <c r="I9" s="93">
        <f>(E9+F9+G9+H9)/3</f>
        <v>267.33333333333331</v>
      </c>
      <c r="J9" s="137">
        <v>358</v>
      </c>
      <c r="K9" s="95">
        <v>731</v>
      </c>
      <c r="L9" s="95">
        <v>0</v>
      </c>
      <c r="M9" s="96">
        <f>(J9+K9+L9)/2</f>
        <v>544.5</v>
      </c>
      <c r="N9" s="130">
        <v>395</v>
      </c>
      <c r="O9" s="98">
        <v>490</v>
      </c>
      <c r="P9" s="99">
        <f t="shared" ref="P9:P11" si="1">SUM(N9+O9)/2</f>
        <v>442.5</v>
      </c>
      <c r="Q9" s="97">
        <v>525</v>
      </c>
      <c r="R9" s="106">
        <v>0</v>
      </c>
      <c r="S9" s="99">
        <f>SUM(Q9+R9)/1</f>
        <v>525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443</v>
      </c>
      <c r="G10" s="95">
        <v>505</v>
      </c>
      <c r="H10" s="92">
        <v>467</v>
      </c>
      <c r="I10" s="93">
        <f t="shared" si="0"/>
        <v>468.75</v>
      </c>
      <c r="J10" s="102">
        <v>493</v>
      </c>
      <c r="K10" s="95">
        <v>672</v>
      </c>
      <c r="L10" s="95">
        <v>540</v>
      </c>
      <c r="M10" s="96">
        <f t="shared" ref="M10:M46" si="2">(J10+K10+L10)/3</f>
        <v>568.33333333333337</v>
      </c>
      <c r="N10" s="100">
        <v>485</v>
      </c>
      <c r="O10" s="106">
        <v>690</v>
      </c>
      <c r="P10" s="99">
        <f t="shared" si="1"/>
        <v>587.5</v>
      </c>
      <c r="Q10" s="97">
        <v>860</v>
      </c>
      <c r="R10" s="106">
        <v>860</v>
      </c>
      <c r="S10" s="99">
        <f t="shared" ref="S10:S11" si="3">SUM(Q10+R10)/2</f>
        <v>860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415</v>
      </c>
      <c r="H11" s="92">
        <v>0</v>
      </c>
      <c r="I11" s="93">
        <f>(E11+F11+G11+H11)/3</f>
        <v>349.33333333333331</v>
      </c>
      <c r="J11" s="102">
        <v>403</v>
      </c>
      <c r="K11" s="95">
        <v>392</v>
      </c>
      <c r="L11" s="95">
        <v>300</v>
      </c>
      <c r="M11" s="96">
        <f t="shared" si="2"/>
        <v>365</v>
      </c>
      <c r="N11" s="100">
        <v>395</v>
      </c>
      <c r="O11" s="98">
        <v>395</v>
      </c>
      <c r="P11" s="99">
        <f t="shared" si="1"/>
        <v>395</v>
      </c>
      <c r="Q11" s="130">
        <v>175</v>
      </c>
      <c r="R11" s="106">
        <v>470</v>
      </c>
      <c r="S11" s="99">
        <f t="shared" si="3"/>
        <v>322.5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135">
        <v>92</v>
      </c>
      <c r="G13" s="95">
        <v>161</v>
      </c>
      <c r="H13" s="92">
        <v>0</v>
      </c>
      <c r="I13" s="93">
        <f>(E13+F13+G13+H13)/3</f>
        <v>117.66666666666667</v>
      </c>
      <c r="J13" s="137">
        <v>99</v>
      </c>
      <c r="K13" s="135">
        <v>92</v>
      </c>
      <c r="L13" s="95">
        <v>120</v>
      </c>
      <c r="M13" s="96">
        <f t="shared" si="2"/>
        <v>103.66666666666667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2"/>
        <v>351.66666666666669</v>
      </c>
      <c r="N14" s="100">
        <v>0</v>
      </c>
      <c r="O14" s="98">
        <v>0</v>
      </c>
      <c r="P14" s="99">
        <f t="shared" ref="P14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510</v>
      </c>
      <c r="H15" s="92">
        <v>531.76</v>
      </c>
      <c r="I15" s="93">
        <f t="shared" si="0"/>
        <v>519.63</v>
      </c>
      <c r="J15" s="102">
        <v>556</v>
      </c>
      <c r="K15" s="95">
        <v>682</v>
      </c>
      <c r="L15" s="95">
        <v>480</v>
      </c>
      <c r="M15" s="96">
        <f t="shared" si="2"/>
        <v>572.66666666666663</v>
      </c>
      <c r="N15" s="100">
        <v>545</v>
      </c>
      <c r="O15" s="98">
        <v>0</v>
      </c>
      <c r="P15" s="99">
        <f>SUM(N15+O15)/1</f>
        <v>545</v>
      </c>
      <c r="Q15" s="97">
        <v>780</v>
      </c>
      <c r="R15" s="106">
        <v>724</v>
      </c>
      <c r="S15" s="99">
        <f>SUM(Q15+R15)/2</f>
        <v>752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570</v>
      </c>
      <c r="G16" s="95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5">
        <v>2083</v>
      </c>
      <c r="M16" s="96">
        <f t="shared" si="2"/>
        <v>1240.3333333333333</v>
      </c>
      <c r="N16" s="100">
        <v>1250</v>
      </c>
      <c r="O16" s="98">
        <v>900</v>
      </c>
      <c r="P16" s="99">
        <f t="shared" ref="P16:P19" si="6">SUM(N16+O16)/2</f>
        <v>1075</v>
      </c>
      <c r="Q16" s="100">
        <v>1775</v>
      </c>
      <c r="R16" s="98">
        <v>1000</v>
      </c>
      <c r="S16" s="99">
        <f t="shared" ref="S16:S17" si="7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5">
        <v>210</v>
      </c>
      <c r="H17" s="92">
        <v>195.22</v>
      </c>
      <c r="I17" s="93">
        <f>(E17+F17+G17+H17)/3</f>
        <v>196.36666666666667</v>
      </c>
      <c r="J17" s="137">
        <v>217</v>
      </c>
      <c r="K17" s="95">
        <v>189</v>
      </c>
      <c r="L17" s="95">
        <v>233</v>
      </c>
      <c r="M17" s="96">
        <f t="shared" si="2"/>
        <v>213</v>
      </c>
      <c r="N17" s="100">
        <v>233</v>
      </c>
      <c r="O17" s="98">
        <v>244</v>
      </c>
      <c r="P17" s="99">
        <f t="shared" si="6"/>
        <v>238.5</v>
      </c>
      <c r="Q17" s="100">
        <v>195</v>
      </c>
      <c r="R17" s="98">
        <v>195</v>
      </c>
      <c r="S17" s="99">
        <f t="shared" si="7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484</v>
      </c>
      <c r="G18" s="95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2"/>
        <v>470.66666666666669</v>
      </c>
      <c r="N18" s="100">
        <v>333.33</v>
      </c>
      <c r="O18" s="98">
        <v>540</v>
      </c>
      <c r="P18" s="99">
        <f t="shared" si="6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972</v>
      </c>
      <c r="M19" s="96">
        <f t="shared" si="2"/>
        <v>673.58</v>
      </c>
      <c r="N19" s="100">
        <v>1027</v>
      </c>
      <c r="O19" s="98">
        <v>720</v>
      </c>
      <c r="P19" s="99">
        <f t="shared" si="6"/>
        <v>873.5</v>
      </c>
      <c r="Q19" s="97">
        <v>700</v>
      </c>
      <c r="R19" s="106">
        <v>875</v>
      </c>
      <c r="S19" s="99">
        <f>SUM(Q19+R19)/2</f>
        <v>787.5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5">
        <v>875</v>
      </c>
      <c r="M20" s="96">
        <f t="shared" si="2"/>
        <v>777</v>
      </c>
      <c r="N20" s="100">
        <v>0</v>
      </c>
      <c r="O20" s="98">
        <v>710</v>
      </c>
      <c r="P20" s="99">
        <f>SUM(N20+O20)/1</f>
        <v>710</v>
      </c>
      <c r="Q20" s="97">
        <v>975</v>
      </c>
      <c r="R20" s="106">
        <v>0</v>
      </c>
      <c r="S20" s="99">
        <f>SUM(Q20+R20)/1</f>
        <v>975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 t="shared" ref="I21" si="8">(E21+F21+G21+H21)/4</f>
        <v>108.6</v>
      </c>
      <c r="J21" s="137">
        <v>115</v>
      </c>
      <c r="K21" s="95">
        <v>115</v>
      </c>
      <c r="L21" s="95">
        <v>145</v>
      </c>
      <c r="M21" s="96">
        <f t="shared" si="2"/>
        <v>125</v>
      </c>
      <c r="N21" s="100">
        <v>175</v>
      </c>
      <c r="O21" s="98">
        <v>125</v>
      </c>
      <c r="P21" s="99">
        <f>SUM(N21+O21)/2</f>
        <v>150</v>
      </c>
      <c r="Q21" s="130">
        <v>135</v>
      </c>
      <c r="R21" s="133">
        <v>165</v>
      </c>
      <c r="S21" s="99">
        <f t="shared" ref="S21:S30" si="9">SUM(Q21+R21)/2</f>
        <v>150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812</v>
      </c>
      <c r="G22" s="95">
        <v>775</v>
      </c>
      <c r="H22" s="92">
        <v>764.75</v>
      </c>
      <c r="I22" s="93">
        <f>(E22+F22+G22+H22)/3</f>
        <v>783.91666666666663</v>
      </c>
      <c r="J22" s="102">
        <v>1181</v>
      </c>
      <c r="K22" s="95">
        <v>1141</v>
      </c>
      <c r="L22" s="95">
        <v>825</v>
      </c>
      <c r="M22" s="96">
        <f t="shared" si="2"/>
        <v>1049</v>
      </c>
      <c r="N22" s="130">
        <v>1035</v>
      </c>
      <c r="O22" s="98">
        <v>900</v>
      </c>
      <c r="P22" s="99">
        <f t="shared" ref="P22:P24" si="10">SUM(N22+O22)/2</f>
        <v>967.5</v>
      </c>
      <c r="Q22" s="130">
        <v>1375</v>
      </c>
      <c r="R22" s="133">
        <v>1100</v>
      </c>
      <c r="S22" s="99">
        <f t="shared" si="9"/>
        <v>1237.5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169</v>
      </c>
      <c r="G23" s="90">
        <v>0</v>
      </c>
      <c r="H23" s="92">
        <v>156.5</v>
      </c>
      <c r="I23" s="93">
        <f>(E23+F23+G23+H23)/3</f>
        <v>160.66666666666666</v>
      </c>
      <c r="J23" s="102">
        <v>192</v>
      </c>
      <c r="K23" s="95">
        <v>162</v>
      </c>
      <c r="L23" s="95">
        <v>195</v>
      </c>
      <c r="M23" s="96">
        <f t="shared" si="2"/>
        <v>183</v>
      </c>
      <c r="N23" s="97">
        <v>215</v>
      </c>
      <c r="O23" s="98">
        <v>210</v>
      </c>
      <c r="P23" s="99">
        <f t="shared" si="10"/>
        <v>212.5</v>
      </c>
      <c r="Q23" s="97">
        <v>0</v>
      </c>
      <c r="R23" s="106">
        <v>190</v>
      </c>
      <c r="S23" s="99">
        <f>SUM(Q23+R23)/1</f>
        <v>190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103</v>
      </c>
      <c r="H24" s="92">
        <v>93.58</v>
      </c>
      <c r="I24" s="93">
        <f t="shared" ref="I24:I30" si="11">(E24+F24+G24+H24)/4</f>
        <v>96.694999999999993</v>
      </c>
      <c r="J24" s="94">
        <v>122</v>
      </c>
      <c r="K24" s="95">
        <v>111</v>
      </c>
      <c r="L24" s="95">
        <v>95</v>
      </c>
      <c r="M24" s="96">
        <f t="shared" si="2"/>
        <v>109.33333333333333</v>
      </c>
      <c r="N24" s="100">
        <v>120</v>
      </c>
      <c r="O24" s="98">
        <v>105</v>
      </c>
      <c r="P24" s="99">
        <f t="shared" si="10"/>
        <v>112.5</v>
      </c>
      <c r="Q24" s="97">
        <v>120</v>
      </c>
      <c r="R24" s="133">
        <v>100</v>
      </c>
      <c r="S24" s="99">
        <f t="shared" si="9"/>
        <v>110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347</v>
      </c>
      <c r="H25" s="92">
        <v>288.31</v>
      </c>
      <c r="I25" s="93">
        <f t="shared" si="11"/>
        <v>283.40499999999997</v>
      </c>
      <c r="J25" s="94">
        <v>208</v>
      </c>
      <c r="K25" s="95">
        <v>380</v>
      </c>
      <c r="L25" s="95">
        <v>358</v>
      </c>
      <c r="M25" s="96">
        <f t="shared" si="2"/>
        <v>315.33333333333331</v>
      </c>
      <c r="N25" s="100">
        <v>270</v>
      </c>
      <c r="O25" s="106">
        <v>0</v>
      </c>
      <c r="P25" s="99">
        <f>SUM(N25+O25)/1</f>
        <v>270</v>
      </c>
      <c r="Q25" s="97">
        <v>410</v>
      </c>
      <c r="R25" s="106">
        <v>300</v>
      </c>
      <c r="S25" s="99">
        <f t="shared" si="9"/>
        <v>355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337</v>
      </c>
      <c r="G26" s="95">
        <v>341</v>
      </c>
      <c r="H26" s="92">
        <v>349</v>
      </c>
      <c r="I26" s="93">
        <f t="shared" si="11"/>
        <v>343.98750000000001</v>
      </c>
      <c r="J26" s="94">
        <v>335</v>
      </c>
      <c r="K26" s="95">
        <v>396</v>
      </c>
      <c r="L26" s="95">
        <v>730</v>
      </c>
      <c r="M26" s="96">
        <f t="shared" si="2"/>
        <v>487</v>
      </c>
      <c r="N26" s="100">
        <v>455</v>
      </c>
      <c r="O26" s="98">
        <v>426</v>
      </c>
      <c r="P26" s="99">
        <f t="shared" ref="P26:P31" si="12">SUM(N26+O26)/2</f>
        <v>440.5</v>
      </c>
      <c r="Q26" s="100">
        <v>390</v>
      </c>
      <c r="R26" s="106">
        <v>0</v>
      </c>
      <c r="S26" s="99">
        <f>SUM(Q26+R26)/1</f>
        <v>390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456</v>
      </c>
      <c r="G27" s="95">
        <v>1597</v>
      </c>
      <c r="H27" s="92">
        <v>1353.8</v>
      </c>
      <c r="I27" s="93">
        <f t="shared" si="11"/>
        <v>1190.1500000000001</v>
      </c>
      <c r="J27" s="94">
        <v>1500</v>
      </c>
      <c r="K27" s="95">
        <v>830</v>
      </c>
      <c r="L27" s="95">
        <v>2360</v>
      </c>
      <c r="M27" s="96">
        <f t="shared" si="2"/>
        <v>1563.3333333333333</v>
      </c>
      <c r="N27" s="100">
        <v>1800</v>
      </c>
      <c r="O27" s="98">
        <v>740</v>
      </c>
      <c r="P27" s="99">
        <f t="shared" si="12"/>
        <v>1270</v>
      </c>
      <c r="Q27" s="100">
        <v>1900</v>
      </c>
      <c r="R27" s="98">
        <v>900</v>
      </c>
      <c r="S27" s="99">
        <f t="shared" si="9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55</v>
      </c>
      <c r="H28" s="92">
        <v>44.72</v>
      </c>
      <c r="I28" s="93">
        <f t="shared" si="11"/>
        <v>48.5</v>
      </c>
      <c r="J28" s="94">
        <v>49</v>
      </c>
      <c r="K28" s="95">
        <v>48</v>
      </c>
      <c r="L28" s="95">
        <v>75</v>
      </c>
      <c r="M28" s="96">
        <f t="shared" si="2"/>
        <v>57.333333333333336</v>
      </c>
      <c r="N28" s="100">
        <v>70</v>
      </c>
      <c r="O28" s="106">
        <v>65</v>
      </c>
      <c r="P28" s="99">
        <f t="shared" si="12"/>
        <v>67.5</v>
      </c>
      <c r="Q28" s="97">
        <v>60</v>
      </c>
      <c r="R28" s="98">
        <v>60</v>
      </c>
      <c r="S28" s="99">
        <f t="shared" si="9"/>
        <v>60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3200</v>
      </c>
      <c r="G29" s="95">
        <v>3367</v>
      </c>
      <c r="H29" s="92">
        <v>2860</v>
      </c>
      <c r="I29" s="93">
        <f t="shared" si="11"/>
        <v>2856.75</v>
      </c>
      <c r="J29" s="94">
        <v>2938.46</v>
      </c>
      <c r="K29" s="95">
        <v>4400</v>
      </c>
      <c r="L29" s="95">
        <v>2270</v>
      </c>
      <c r="M29" s="96">
        <f t="shared" si="2"/>
        <v>3202.8199999999997</v>
      </c>
      <c r="N29" s="100">
        <v>3300</v>
      </c>
      <c r="O29" s="98">
        <v>3600</v>
      </c>
      <c r="P29" s="99">
        <f t="shared" si="12"/>
        <v>3450</v>
      </c>
      <c r="Q29" s="100">
        <v>5000</v>
      </c>
      <c r="R29" s="98">
        <v>1400</v>
      </c>
      <c r="S29" s="99">
        <f t="shared" si="9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1"/>
        <v>57.225000000000001</v>
      </c>
      <c r="J30" s="94">
        <v>60</v>
      </c>
      <c r="K30" s="95">
        <v>65</v>
      </c>
      <c r="L30" s="95">
        <v>80</v>
      </c>
      <c r="M30" s="96">
        <f t="shared" si="2"/>
        <v>68.333333333333329</v>
      </c>
      <c r="N30" s="100">
        <v>95</v>
      </c>
      <c r="O30" s="98">
        <v>120</v>
      </c>
      <c r="P30" s="99">
        <f t="shared" si="12"/>
        <v>107.5</v>
      </c>
      <c r="Q30" s="100">
        <v>120</v>
      </c>
      <c r="R30" s="98">
        <v>55</v>
      </c>
      <c r="S30" s="99">
        <f t="shared" si="9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102">
        <v>120</v>
      </c>
      <c r="K31" s="95">
        <v>114</v>
      </c>
      <c r="L31" s="95">
        <v>108</v>
      </c>
      <c r="M31" s="96">
        <f t="shared" si="2"/>
        <v>114</v>
      </c>
      <c r="N31" s="100">
        <v>108</v>
      </c>
      <c r="O31" s="98">
        <v>108.33</v>
      </c>
      <c r="P31" s="99">
        <f t="shared" si="12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102">
        <v>120</v>
      </c>
      <c r="K32" s="95">
        <v>96.66</v>
      </c>
      <c r="L32" s="95">
        <v>120</v>
      </c>
      <c r="M32" s="96">
        <f t="shared" si="2"/>
        <v>112.21999999999998</v>
      </c>
      <c r="N32" s="100">
        <v>0</v>
      </c>
      <c r="O32" s="106">
        <v>0</v>
      </c>
      <c r="P32" s="99">
        <f>SUM(N32+O32)/1</f>
        <v>0</v>
      </c>
      <c r="Q32" s="100">
        <v>120</v>
      </c>
      <c r="R32" s="98">
        <v>114</v>
      </c>
      <c r="S32" s="99">
        <f t="shared" ref="S32:S46" si="13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121</v>
      </c>
      <c r="H33" s="92">
        <v>110.5</v>
      </c>
      <c r="I33" s="93">
        <f t="shared" ref="I33:I35" si="14">(E33+F33+G33+H33)/4</f>
        <v>104.5</v>
      </c>
      <c r="J33" s="94">
        <v>131</v>
      </c>
      <c r="K33" s="95">
        <v>114</v>
      </c>
      <c r="L33" s="95">
        <v>95</v>
      </c>
      <c r="M33" s="96">
        <f t="shared" si="2"/>
        <v>113.33333333333333</v>
      </c>
      <c r="N33" s="100">
        <v>145</v>
      </c>
      <c r="O33" s="98">
        <v>145</v>
      </c>
      <c r="P33" s="99">
        <f>SUM(N33+O33)/2</f>
        <v>145</v>
      </c>
      <c r="Q33" s="97">
        <v>165</v>
      </c>
      <c r="R33" s="133">
        <v>100</v>
      </c>
      <c r="S33" s="99">
        <f t="shared" si="13"/>
        <v>132.5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73</v>
      </c>
      <c r="H34" s="92">
        <v>63.94</v>
      </c>
      <c r="I34" s="93">
        <f t="shared" si="14"/>
        <v>65.172499999999999</v>
      </c>
      <c r="J34" s="102">
        <v>0</v>
      </c>
      <c r="K34" s="95">
        <v>72</v>
      </c>
      <c r="L34" s="95">
        <v>80</v>
      </c>
      <c r="M34" s="96">
        <f>(J34+K34+L34)/2</f>
        <v>76</v>
      </c>
      <c r="N34" s="100">
        <v>90</v>
      </c>
      <c r="O34" s="98">
        <v>75</v>
      </c>
      <c r="P34" s="99">
        <f t="shared" ref="P34:P35" si="15">SUM(N34+O34)/2</f>
        <v>82.5</v>
      </c>
      <c r="Q34" s="100">
        <v>120</v>
      </c>
      <c r="R34" s="133">
        <v>70</v>
      </c>
      <c r="S34" s="99">
        <f t="shared" si="13"/>
        <v>95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79</v>
      </c>
      <c r="H35" s="92">
        <v>66.8</v>
      </c>
      <c r="I35" s="93">
        <f t="shared" si="14"/>
        <v>69.900000000000006</v>
      </c>
      <c r="J35" s="94">
        <v>77</v>
      </c>
      <c r="K35" s="95">
        <v>82</v>
      </c>
      <c r="L35" s="95">
        <v>55</v>
      </c>
      <c r="M35" s="96">
        <f t="shared" si="2"/>
        <v>71.333333333333329</v>
      </c>
      <c r="N35" s="100">
        <v>95</v>
      </c>
      <c r="O35" s="98">
        <v>80</v>
      </c>
      <c r="P35" s="99">
        <f t="shared" si="15"/>
        <v>87.5</v>
      </c>
      <c r="Q35" s="97">
        <v>0</v>
      </c>
      <c r="R35" s="98">
        <v>70</v>
      </c>
      <c r="S35" s="99">
        <f>SUM(Q35+R35)/1</f>
        <v>70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2"/>
        <v>79.666666666666671</v>
      </c>
      <c r="N36" s="100">
        <v>85</v>
      </c>
      <c r="O36" s="98">
        <v>0</v>
      </c>
      <c r="P36" s="99">
        <f>SUM(N36+O36)/1</f>
        <v>85</v>
      </c>
      <c r="Q36" s="100">
        <v>80</v>
      </c>
      <c r="R36" s="98">
        <v>75</v>
      </c>
      <c r="S36" s="99">
        <f t="shared" si="13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2"/>
        <v>177.73333333333335</v>
      </c>
      <c r="N37" s="100">
        <v>225</v>
      </c>
      <c r="O37" s="98">
        <v>300</v>
      </c>
      <c r="P37" s="99">
        <f t="shared" ref="P37:P46" si="16">SUM(N37+O37)/2</f>
        <v>262.5</v>
      </c>
      <c r="Q37" s="97">
        <v>161</v>
      </c>
      <c r="R37" s="98">
        <v>90</v>
      </c>
      <c r="S37" s="99">
        <f t="shared" si="13"/>
        <v>125.5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 t="shared" ref="I38" si="17">(E38+F38+G38+H38)/3</f>
        <v>105.33333333333333</v>
      </c>
      <c r="J38" s="94">
        <v>150</v>
      </c>
      <c r="K38" s="95">
        <v>84</v>
      </c>
      <c r="L38" s="95">
        <v>100</v>
      </c>
      <c r="M38" s="96">
        <f t="shared" si="2"/>
        <v>111.33333333333333</v>
      </c>
      <c r="N38" s="100">
        <v>110</v>
      </c>
      <c r="O38" s="98">
        <v>300</v>
      </c>
      <c r="P38" s="99">
        <f t="shared" si="16"/>
        <v>205</v>
      </c>
      <c r="Q38" s="97">
        <v>161</v>
      </c>
      <c r="R38" s="98">
        <v>90</v>
      </c>
      <c r="S38" s="99">
        <f t="shared" si="13"/>
        <v>125.5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0">
        <v>93.5</v>
      </c>
      <c r="G39" s="95">
        <v>88</v>
      </c>
      <c r="H39" s="92">
        <v>87.5</v>
      </c>
      <c r="I39" s="93">
        <f t="shared" ref="I39:I43" si="18">(E39+F39+G39+H39)/4</f>
        <v>89.125</v>
      </c>
      <c r="J39" s="94">
        <v>114</v>
      </c>
      <c r="K39" s="95">
        <v>113</v>
      </c>
      <c r="L39" s="95">
        <v>90</v>
      </c>
      <c r="M39" s="96">
        <f t="shared" si="2"/>
        <v>105.66666666666667</v>
      </c>
      <c r="N39" s="100">
        <v>135</v>
      </c>
      <c r="O39" s="106">
        <v>145</v>
      </c>
      <c r="P39" s="99">
        <f t="shared" si="16"/>
        <v>140</v>
      </c>
      <c r="Q39" s="100">
        <v>110</v>
      </c>
      <c r="R39" s="106">
        <v>115</v>
      </c>
      <c r="S39" s="99">
        <f t="shared" si="13"/>
        <v>112.5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87</v>
      </c>
      <c r="G40" s="95">
        <v>87</v>
      </c>
      <c r="H40" s="92">
        <v>87.5</v>
      </c>
      <c r="I40" s="93">
        <f t="shared" si="18"/>
        <v>85.8125</v>
      </c>
      <c r="J40" s="94">
        <v>115</v>
      </c>
      <c r="K40" s="95">
        <v>124</v>
      </c>
      <c r="L40" s="95">
        <v>85</v>
      </c>
      <c r="M40" s="96">
        <f t="shared" si="2"/>
        <v>108</v>
      </c>
      <c r="N40" s="100">
        <v>135</v>
      </c>
      <c r="O40" s="98">
        <v>135</v>
      </c>
      <c r="P40" s="99">
        <f t="shared" si="16"/>
        <v>135</v>
      </c>
      <c r="Q40" s="130">
        <v>110</v>
      </c>
      <c r="R40" s="98">
        <v>100</v>
      </c>
      <c r="S40" s="99">
        <f t="shared" si="13"/>
        <v>105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95">
        <v>73</v>
      </c>
      <c r="G41" s="95">
        <v>76</v>
      </c>
      <c r="H41" s="92">
        <v>87.5</v>
      </c>
      <c r="I41" s="93">
        <f t="shared" si="18"/>
        <v>81</v>
      </c>
      <c r="J41" s="94">
        <v>95</v>
      </c>
      <c r="K41" s="95">
        <v>85</v>
      </c>
      <c r="L41" s="95">
        <v>85</v>
      </c>
      <c r="M41" s="96">
        <f t="shared" si="2"/>
        <v>88.333333333333329</v>
      </c>
      <c r="N41" s="100">
        <v>135</v>
      </c>
      <c r="O41" s="98">
        <v>125</v>
      </c>
      <c r="P41" s="99">
        <f t="shared" si="16"/>
        <v>130</v>
      </c>
      <c r="Q41" s="100">
        <v>110</v>
      </c>
      <c r="R41" s="106">
        <v>95</v>
      </c>
      <c r="S41" s="99">
        <f t="shared" si="13"/>
        <v>102.5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 t="shared" si="18"/>
        <v>101.25</v>
      </c>
      <c r="J42" s="102">
        <v>148</v>
      </c>
      <c r="K42" s="95">
        <v>163</v>
      </c>
      <c r="L42" s="95">
        <v>85</v>
      </c>
      <c r="M42" s="96">
        <f t="shared" si="2"/>
        <v>132</v>
      </c>
      <c r="N42" s="100">
        <v>190</v>
      </c>
      <c r="O42" s="106">
        <v>180</v>
      </c>
      <c r="P42" s="99">
        <f t="shared" si="16"/>
        <v>185</v>
      </c>
      <c r="Q42" s="97">
        <v>145</v>
      </c>
      <c r="R42" s="133">
        <v>95</v>
      </c>
      <c r="S42" s="99">
        <f t="shared" si="13"/>
        <v>120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0">
        <v>97.9</v>
      </c>
      <c r="G43" s="95">
        <v>65</v>
      </c>
      <c r="H43" s="92">
        <v>79</v>
      </c>
      <c r="I43" s="93">
        <f t="shared" si="18"/>
        <v>82.35</v>
      </c>
      <c r="J43" s="94">
        <v>107</v>
      </c>
      <c r="K43" s="95">
        <v>116</v>
      </c>
      <c r="L43" s="95">
        <v>75</v>
      </c>
      <c r="M43" s="96">
        <f t="shared" si="2"/>
        <v>99.333333333333329</v>
      </c>
      <c r="N43" s="97">
        <v>135</v>
      </c>
      <c r="O43" s="98">
        <v>135</v>
      </c>
      <c r="P43" s="99">
        <f t="shared" si="16"/>
        <v>135</v>
      </c>
      <c r="Q43" s="100">
        <v>95</v>
      </c>
      <c r="R43" s="98">
        <v>100</v>
      </c>
      <c r="S43" s="99">
        <f t="shared" si="13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0</v>
      </c>
      <c r="F44" s="90">
        <v>0</v>
      </c>
      <c r="G44" s="95">
        <v>290</v>
      </c>
      <c r="H44" s="92">
        <v>248.5</v>
      </c>
      <c r="I44" s="93">
        <f>(E44+F44+G44+H44)/2</f>
        <v>269.25</v>
      </c>
      <c r="J44" s="94">
        <v>338</v>
      </c>
      <c r="K44" s="90">
        <v>0</v>
      </c>
      <c r="L44" s="95">
        <v>355</v>
      </c>
      <c r="M44" s="96">
        <f t="shared" si="2"/>
        <v>231</v>
      </c>
      <c r="N44" s="97">
        <v>510</v>
      </c>
      <c r="O44" s="106">
        <v>490</v>
      </c>
      <c r="P44" s="99">
        <f t="shared" si="16"/>
        <v>500</v>
      </c>
      <c r="Q44" s="97">
        <v>0</v>
      </c>
      <c r="R44" s="148">
        <v>0</v>
      </c>
      <c r="S44" s="99">
        <f t="shared" si="13"/>
        <v>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327</v>
      </c>
      <c r="G45" s="95">
        <v>203</v>
      </c>
      <c r="H45" s="92">
        <v>352</v>
      </c>
      <c r="I45" s="93">
        <f t="shared" ref="I45:I46" si="19">(E45+F45+G45+H45)/3</f>
        <v>294</v>
      </c>
      <c r="J45" s="137">
        <v>414</v>
      </c>
      <c r="K45" s="95">
        <v>543</v>
      </c>
      <c r="L45" s="95">
        <v>450</v>
      </c>
      <c r="M45" s="96">
        <f t="shared" si="2"/>
        <v>469</v>
      </c>
      <c r="N45" s="130">
        <v>420</v>
      </c>
      <c r="O45" s="106">
        <v>550</v>
      </c>
      <c r="P45" s="99">
        <f t="shared" si="16"/>
        <v>485</v>
      </c>
      <c r="Q45" s="130">
        <v>430</v>
      </c>
      <c r="R45" s="106">
        <v>400</v>
      </c>
      <c r="S45" s="99">
        <f t="shared" si="13"/>
        <v>415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0</v>
      </c>
      <c r="F46" s="111">
        <v>265</v>
      </c>
      <c r="G46" s="111">
        <v>191</v>
      </c>
      <c r="H46" s="128">
        <v>179.5</v>
      </c>
      <c r="I46" s="116">
        <f t="shared" si="19"/>
        <v>211.83333333333334</v>
      </c>
      <c r="J46" s="124">
        <v>253</v>
      </c>
      <c r="K46" s="111">
        <v>341</v>
      </c>
      <c r="L46" s="111">
        <v>405</v>
      </c>
      <c r="M46" s="116">
        <f t="shared" si="2"/>
        <v>333</v>
      </c>
      <c r="N46" s="117">
        <v>385</v>
      </c>
      <c r="O46" s="147">
        <v>495</v>
      </c>
      <c r="P46" s="119">
        <f t="shared" si="16"/>
        <v>440</v>
      </c>
      <c r="Q46" s="129">
        <v>280</v>
      </c>
      <c r="R46" s="118">
        <v>280</v>
      </c>
      <c r="S46" s="119">
        <f t="shared" si="13"/>
        <v>280</v>
      </c>
      <c r="T46" s="121"/>
    </row>
    <row r="47" spans="1:20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M7" sqref="M7:M4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09" t="s">
        <v>106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121"/>
    </row>
    <row r="2" spans="1:20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121"/>
    </row>
    <row r="3" spans="1:20" ht="18.75" customHeight="1" thickBot="1" x14ac:dyDescent="0.3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121"/>
    </row>
    <row r="4" spans="1:20" ht="28.9" customHeight="1" thickBot="1" x14ac:dyDescent="0.3">
      <c r="A4" s="238" t="s">
        <v>0</v>
      </c>
      <c r="B4" s="241" t="s">
        <v>1</v>
      </c>
      <c r="C4" s="241" t="s">
        <v>68</v>
      </c>
      <c r="D4" s="243" t="s">
        <v>18</v>
      </c>
      <c r="E4" s="234" t="s">
        <v>74</v>
      </c>
      <c r="F4" s="235"/>
      <c r="G4" s="235"/>
      <c r="H4" s="235"/>
      <c r="I4" s="235"/>
      <c r="J4" s="235"/>
      <c r="K4" s="235"/>
      <c r="L4" s="235"/>
      <c r="M4" s="236"/>
      <c r="N4" s="228" t="s">
        <v>73</v>
      </c>
      <c r="O4" s="229"/>
      <c r="P4" s="230"/>
      <c r="Q4" s="245" t="s">
        <v>78</v>
      </c>
      <c r="R4" s="246"/>
      <c r="S4" s="247"/>
      <c r="T4" s="121"/>
    </row>
    <row r="5" spans="1:20" ht="40.5" customHeight="1" thickBot="1" x14ac:dyDescent="0.3">
      <c r="A5" s="239"/>
      <c r="B5" s="242"/>
      <c r="C5" s="242"/>
      <c r="D5" s="244"/>
      <c r="E5" s="231" t="s">
        <v>77</v>
      </c>
      <c r="F5" s="232"/>
      <c r="G5" s="232"/>
      <c r="H5" s="232"/>
      <c r="I5" s="233"/>
      <c r="J5" s="206" t="s">
        <v>14</v>
      </c>
      <c r="K5" s="207"/>
      <c r="L5" s="207"/>
      <c r="M5" s="207"/>
      <c r="N5" s="207"/>
      <c r="O5" s="207"/>
      <c r="P5" s="207"/>
      <c r="Q5" s="207"/>
      <c r="R5" s="207"/>
      <c r="S5" s="208"/>
      <c r="T5" s="121"/>
    </row>
    <row r="6" spans="1:20" ht="58.5" customHeight="1" thickBot="1" x14ac:dyDescent="0.3">
      <c r="A6" s="240"/>
      <c r="B6" s="242"/>
      <c r="C6" s="242"/>
      <c r="D6" s="244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320</v>
      </c>
      <c r="R7" s="87">
        <v>0</v>
      </c>
      <c r="S7" s="183">
        <f>SUM(Q7+R7)/1</f>
        <v>320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883</v>
      </c>
      <c r="H8" s="92">
        <v>754.5</v>
      </c>
      <c r="I8" s="93">
        <f t="shared" ref="I8:I19" si="0">(E8+F8+G8+H8)/4</f>
        <v>820.625</v>
      </c>
      <c r="J8" s="94">
        <v>1064</v>
      </c>
      <c r="K8" s="95">
        <v>879</v>
      </c>
      <c r="L8" s="95">
        <v>745</v>
      </c>
      <c r="M8" s="96">
        <f>(J8+K8+L8)/3</f>
        <v>896</v>
      </c>
      <c r="N8" s="97">
        <v>1400</v>
      </c>
      <c r="O8" s="98">
        <v>990</v>
      </c>
      <c r="P8" s="99">
        <f>SUM(N8+O8)/2</f>
        <v>1195</v>
      </c>
      <c r="Q8" s="100">
        <v>1050</v>
      </c>
      <c r="R8" s="98">
        <v>970</v>
      </c>
      <c r="S8" s="99">
        <f>SUM(Q8+R8)/2</f>
        <v>1010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325</v>
      </c>
      <c r="H9" s="92">
        <v>0</v>
      </c>
      <c r="I9" s="93">
        <f>(E9+F9+G9+H9)/3</f>
        <v>267.33333333333331</v>
      </c>
      <c r="J9" s="94">
        <v>358</v>
      </c>
      <c r="K9" s="95">
        <v>731</v>
      </c>
      <c r="L9" s="95">
        <v>0</v>
      </c>
      <c r="M9" s="96">
        <f>(J9+K9+L9)/2</f>
        <v>544.5</v>
      </c>
      <c r="N9" s="100">
        <v>395</v>
      </c>
      <c r="O9" s="98">
        <v>490</v>
      </c>
      <c r="P9" s="99">
        <f t="shared" ref="P9:P11" si="1">SUM(N9+O9)/2</f>
        <v>442.5</v>
      </c>
      <c r="Q9" s="100">
        <v>525</v>
      </c>
      <c r="R9" s="98">
        <v>0</v>
      </c>
      <c r="S9" s="99">
        <f>SUM(Q9+R9)/1</f>
        <v>525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443</v>
      </c>
      <c r="G10" s="95">
        <v>505</v>
      </c>
      <c r="H10" s="92">
        <v>467</v>
      </c>
      <c r="I10" s="93">
        <f t="shared" si="0"/>
        <v>468.75</v>
      </c>
      <c r="J10" s="94">
        <v>493</v>
      </c>
      <c r="K10" s="95">
        <v>672</v>
      </c>
      <c r="L10" s="95">
        <v>540</v>
      </c>
      <c r="M10" s="96">
        <f t="shared" ref="M10:M46" si="2">(J10+K10+L10)/3</f>
        <v>568.33333333333337</v>
      </c>
      <c r="N10" s="97">
        <v>560</v>
      </c>
      <c r="O10" s="98">
        <v>690</v>
      </c>
      <c r="P10" s="99">
        <f t="shared" si="1"/>
        <v>625</v>
      </c>
      <c r="Q10" s="100">
        <v>860</v>
      </c>
      <c r="R10" s="98">
        <v>860</v>
      </c>
      <c r="S10" s="99">
        <f t="shared" ref="S10:S11" si="3">SUM(Q10+R10)/2</f>
        <v>860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415</v>
      </c>
      <c r="H11" s="92">
        <v>0</v>
      </c>
      <c r="I11" s="93">
        <f>(E11+F11+G11+H11)/3</f>
        <v>349.33333333333331</v>
      </c>
      <c r="J11" s="94">
        <v>403</v>
      </c>
      <c r="K11" s="95">
        <v>392</v>
      </c>
      <c r="L11" s="95">
        <v>300</v>
      </c>
      <c r="M11" s="96">
        <f t="shared" si="2"/>
        <v>365</v>
      </c>
      <c r="N11" s="100">
        <v>395</v>
      </c>
      <c r="O11" s="98">
        <v>395</v>
      </c>
      <c r="P11" s="99">
        <f t="shared" si="1"/>
        <v>395</v>
      </c>
      <c r="Q11" s="100">
        <v>175</v>
      </c>
      <c r="R11" s="98">
        <v>470</v>
      </c>
      <c r="S11" s="99">
        <f t="shared" si="3"/>
        <v>322.5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92</v>
      </c>
      <c r="G13" s="95">
        <v>161</v>
      </c>
      <c r="H13" s="92">
        <v>0</v>
      </c>
      <c r="I13" s="93">
        <f>(E13+F13+G13+H13)/3</f>
        <v>117.66666666666667</v>
      </c>
      <c r="J13" s="94">
        <v>99</v>
      </c>
      <c r="K13" s="95">
        <v>92</v>
      </c>
      <c r="L13" s="95">
        <v>120</v>
      </c>
      <c r="M13" s="96">
        <f t="shared" si="2"/>
        <v>103.66666666666667</v>
      </c>
      <c r="N13" s="100">
        <v>0</v>
      </c>
      <c r="O13" s="106">
        <v>115</v>
      </c>
      <c r="P13" s="99">
        <f>SUM(N13+O13)/1</f>
        <v>115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2"/>
        <v>351.66666666666669</v>
      </c>
      <c r="N14" s="100">
        <v>0</v>
      </c>
      <c r="O14" s="98">
        <v>0</v>
      </c>
      <c r="P14" s="99">
        <f t="shared" ref="P14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510</v>
      </c>
      <c r="H15" s="92">
        <v>531.76</v>
      </c>
      <c r="I15" s="93">
        <f t="shared" si="0"/>
        <v>519.63</v>
      </c>
      <c r="J15" s="94">
        <v>556</v>
      </c>
      <c r="K15" s="95">
        <v>682</v>
      </c>
      <c r="L15" s="95">
        <v>480</v>
      </c>
      <c r="M15" s="96">
        <f t="shared" si="2"/>
        <v>572.66666666666663</v>
      </c>
      <c r="N15" s="100">
        <v>545</v>
      </c>
      <c r="O15" s="106">
        <v>695</v>
      </c>
      <c r="P15" s="99">
        <f>SUM(N15+O15)/2</f>
        <v>620</v>
      </c>
      <c r="Q15" s="100">
        <v>780</v>
      </c>
      <c r="R15" s="98">
        <v>724</v>
      </c>
      <c r="S15" s="99">
        <f>SUM(Q15+R15)/2</f>
        <v>752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570</v>
      </c>
      <c r="G16" s="95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5">
        <v>2083</v>
      </c>
      <c r="M16" s="96">
        <f t="shared" si="2"/>
        <v>1240.3333333333333</v>
      </c>
      <c r="N16" s="100">
        <v>1250</v>
      </c>
      <c r="O16" s="98">
        <v>900</v>
      </c>
      <c r="P16" s="99">
        <f t="shared" ref="P16:P19" si="6">SUM(N16+O16)/2</f>
        <v>1075</v>
      </c>
      <c r="Q16" s="100">
        <v>1775</v>
      </c>
      <c r="R16" s="98">
        <v>1000</v>
      </c>
      <c r="S16" s="99">
        <f t="shared" ref="S16:S17" si="7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5">
        <v>210</v>
      </c>
      <c r="H17" s="92">
        <v>195.22</v>
      </c>
      <c r="I17" s="93">
        <f>(E17+F17+G17+H17)/3</f>
        <v>196.36666666666667</v>
      </c>
      <c r="J17" s="94">
        <v>217</v>
      </c>
      <c r="K17" s="95">
        <v>189</v>
      </c>
      <c r="L17" s="95">
        <v>233</v>
      </c>
      <c r="M17" s="96">
        <f t="shared" si="2"/>
        <v>213</v>
      </c>
      <c r="N17" s="100">
        <v>233</v>
      </c>
      <c r="O17" s="133">
        <v>216</v>
      </c>
      <c r="P17" s="99">
        <f t="shared" si="6"/>
        <v>224.5</v>
      </c>
      <c r="Q17" s="100">
        <v>195</v>
      </c>
      <c r="R17" s="98">
        <v>195</v>
      </c>
      <c r="S17" s="99">
        <f t="shared" si="7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484</v>
      </c>
      <c r="G18" s="95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2"/>
        <v>470.66666666666669</v>
      </c>
      <c r="N18" s="100">
        <v>333.33</v>
      </c>
      <c r="O18" s="98">
        <v>540</v>
      </c>
      <c r="P18" s="99">
        <f t="shared" si="6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972</v>
      </c>
      <c r="M19" s="96">
        <f t="shared" si="2"/>
        <v>673.58</v>
      </c>
      <c r="N19" s="100">
        <v>1027</v>
      </c>
      <c r="O19" s="98">
        <v>720</v>
      </c>
      <c r="P19" s="99">
        <f t="shared" si="6"/>
        <v>873.5</v>
      </c>
      <c r="Q19" s="100">
        <v>700</v>
      </c>
      <c r="R19" s="98">
        <v>875</v>
      </c>
      <c r="S19" s="99">
        <f>SUM(Q19+R19)/2</f>
        <v>787.5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5">
        <v>875</v>
      </c>
      <c r="M20" s="96">
        <f t="shared" si="2"/>
        <v>777</v>
      </c>
      <c r="N20" s="100">
        <v>0</v>
      </c>
      <c r="O20" s="98">
        <v>710</v>
      </c>
      <c r="P20" s="99">
        <f>SUM(N20+O20)/1</f>
        <v>710</v>
      </c>
      <c r="Q20" s="100">
        <v>975</v>
      </c>
      <c r="R20" s="98">
        <v>0</v>
      </c>
      <c r="S20" s="99">
        <f>SUM(Q20+R20)/1</f>
        <v>975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0">
        <v>126.5</v>
      </c>
      <c r="G21" s="95">
        <v>104</v>
      </c>
      <c r="H21" s="92">
        <v>110</v>
      </c>
      <c r="I21" s="93">
        <f t="shared" ref="I21" si="8">(E21+F21+G21+H21)/4</f>
        <v>112.625</v>
      </c>
      <c r="J21" s="94">
        <v>115</v>
      </c>
      <c r="K21" s="95">
        <v>115</v>
      </c>
      <c r="L21" s="95">
        <v>145</v>
      </c>
      <c r="M21" s="96">
        <f t="shared" si="2"/>
        <v>125</v>
      </c>
      <c r="N21" s="100">
        <v>175</v>
      </c>
      <c r="O21" s="98">
        <v>125</v>
      </c>
      <c r="P21" s="99">
        <f>SUM(N21+O21)/2</f>
        <v>150</v>
      </c>
      <c r="Q21" s="100">
        <v>135</v>
      </c>
      <c r="R21" s="98">
        <v>165</v>
      </c>
      <c r="S21" s="99">
        <f t="shared" ref="S21:S30" si="9">SUM(Q21+R21)/2</f>
        <v>150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812</v>
      </c>
      <c r="G22" s="95">
        <v>775</v>
      </c>
      <c r="H22" s="92">
        <v>764.75</v>
      </c>
      <c r="I22" s="93">
        <f>(E22+F22+G22+H22)/3</f>
        <v>783.91666666666663</v>
      </c>
      <c r="J22" s="94">
        <v>1181</v>
      </c>
      <c r="K22" s="95">
        <v>1141</v>
      </c>
      <c r="L22" s="95">
        <v>825</v>
      </c>
      <c r="M22" s="96">
        <f t="shared" si="2"/>
        <v>1049</v>
      </c>
      <c r="N22" s="100">
        <v>1035</v>
      </c>
      <c r="O22" s="98">
        <v>900</v>
      </c>
      <c r="P22" s="99">
        <f>SUM(N22+O22)/2</f>
        <v>967.5</v>
      </c>
      <c r="Q22" s="100">
        <v>1375</v>
      </c>
      <c r="R22" s="98">
        <v>1100</v>
      </c>
      <c r="S22" s="99">
        <f t="shared" si="9"/>
        <v>1237.5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0">
        <v>190</v>
      </c>
      <c r="G23" s="95">
        <v>0</v>
      </c>
      <c r="H23" s="92">
        <v>156.5</v>
      </c>
      <c r="I23" s="93">
        <f>(E23+F23+G23+H23)/3</f>
        <v>167.66666666666666</v>
      </c>
      <c r="J23" s="94">
        <v>192</v>
      </c>
      <c r="K23" s="95">
        <v>162</v>
      </c>
      <c r="L23" s="95">
        <v>195</v>
      </c>
      <c r="M23" s="96">
        <f t="shared" si="2"/>
        <v>183</v>
      </c>
      <c r="N23" s="100">
        <v>215</v>
      </c>
      <c r="O23" s="106">
        <v>0</v>
      </c>
      <c r="P23" s="99">
        <f>SUM(N23+O23)/1</f>
        <v>215</v>
      </c>
      <c r="Q23" s="100">
        <v>0</v>
      </c>
      <c r="R23" s="98">
        <v>190</v>
      </c>
      <c r="S23" s="99">
        <f>SUM(Q23+R23)/1</f>
        <v>190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103</v>
      </c>
      <c r="H24" s="92">
        <v>93.58</v>
      </c>
      <c r="I24" s="93">
        <f t="shared" ref="I24:I30" si="10">(E24+F24+G24+H24)/4</f>
        <v>96.694999999999993</v>
      </c>
      <c r="J24" s="94">
        <v>122</v>
      </c>
      <c r="K24" s="95">
        <v>111</v>
      </c>
      <c r="L24" s="95">
        <v>95</v>
      </c>
      <c r="M24" s="96">
        <f t="shared" si="2"/>
        <v>109.33333333333333</v>
      </c>
      <c r="N24" s="100">
        <v>120</v>
      </c>
      <c r="O24" s="98">
        <v>105</v>
      </c>
      <c r="P24" s="99">
        <f t="shared" ref="P24:P31" si="11">SUM(N24+O24)/2</f>
        <v>112.5</v>
      </c>
      <c r="Q24" s="100">
        <v>120</v>
      </c>
      <c r="R24" s="98">
        <v>100</v>
      </c>
      <c r="S24" s="99">
        <f t="shared" si="9"/>
        <v>110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347</v>
      </c>
      <c r="H25" s="92">
        <v>288.31</v>
      </c>
      <c r="I25" s="93">
        <f t="shared" si="10"/>
        <v>283.40499999999997</v>
      </c>
      <c r="J25" s="94">
        <v>208</v>
      </c>
      <c r="K25" s="95">
        <v>380</v>
      </c>
      <c r="L25" s="95">
        <v>358</v>
      </c>
      <c r="M25" s="96">
        <f t="shared" si="2"/>
        <v>315.33333333333331</v>
      </c>
      <c r="N25" s="100">
        <v>270</v>
      </c>
      <c r="O25" s="106">
        <v>435</v>
      </c>
      <c r="P25" s="99">
        <f t="shared" si="11"/>
        <v>352.5</v>
      </c>
      <c r="Q25" s="100">
        <v>410</v>
      </c>
      <c r="R25" s="98">
        <v>300</v>
      </c>
      <c r="S25" s="99">
        <f t="shared" si="9"/>
        <v>355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337</v>
      </c>
      <c r="G26" s="95">
        <v>341</v>
      </c>
      <c r="H26" s="92">
        <v>349</v>
      </c>
      <c r="I26" s="93">
        <f t="shared" si="10"/>
        <v>343.98750000000001</v>
      </c>
      <c r="J26" s="94">
        <v>335</v>
      </c>
      <c r="K26" s="95">
        <v>396</v>
      </c>
      <c r="L26" s="95">
        <v>730</v>
      </c>
      <c r="M26" s="96">
        <f t="shared" si="2"/>
        <v>487</v>
      </c>
      <c r="N26" s="100">
        <v>455</v>
      </c>
      <c r="O26" s="98">
        <v>426</v>
      </c>
      <c r="P26" s="99">
        <f t="shared" si="11"/>
        <v>440.5</v>
      </c>
      <c r="Q26" s="100">
        <v>390</v>
      </c>
      <c r="R26" s="98">
        <v>0</v>
      </c>
      <c r="S26" s="99">
        <f>SUM(Q26+R26)/1</f>
        <v>390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456</v>
      </c>
      <c r="G27" s="95">
        <v>1597</v>
      </c>
      <c r="H27" s="92">
        <v>1353.8</v>
      </c>
      <c r="I27" s="93">
        <f t="shared" si="10"/>
        <v>1190.1500000000001</v>
      </c>
      <c r="J27" s="94">
        <v>1500</v>
      </c>
      <c r="K27" s="95">
        <v>830</v>
      </c>
      <c r="L27" s="95">
        <v>2360</v>
      </c>
      <c r="M27" s="96">
        <f t="shared" si="2"/>
        <v>1563.3333333333333</v>
      </c>
      <c r="N27" s="100">
        <v>1800</v>
      </c>
      <c r="O27" s="98">
        <v>740</v>
      </c>
      <c r="P27" s="99">
        <f t="shared" si="11"/>
        <v>1270</v>
      </c>
      <c r="Q27" s="100">
        <v>1900</v>
      </c>
      <c r="R27" s="98">
        <v>900</v>
      </c>
      <c r="S27" s="99">
        <f t="shared" si="9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55</v>
      </c>
      <c r="H28" s="92">
        <v>44.72</v>
      </c>
      <c r="I28" s="93">
        <f t="shared" si="10"/>
        <v>48.5</v>
      </c>
      <c r="J28" s="94">
        <v>49</v>
      </c>
      <c r="K28" s="95">
        <v>48</v>
      </c>
      <c r="L28" s="95">
        <v>75</v>
      </c>
      <c r="M28" s="96">
        <f t="shared" si="2"/>
        <v>57.333333333333336</v>
      </c>
      <c r="N28" s="100">
        <v>70</v>
      </c>
      <c r="O28" s="98">
        <v>65</v>
      </c>
      <c r="P28" s="99">
        <f t="shared" si="11"/>
        <v>67.5</v>
      </c>
      <c r="Q28" s="100">
        <v>60</v>
      </c>
      <c r="R28" s="98">
        <v>60</v>
      </c>
      <c r="S28" s="99">
        <f t="shared" si="9"/>
        <v>60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3200</v>
      </c>
      <c r="G29" s="95">
        <v>3367</v>
      </c>
      <c r="H29" s="92">
        <v>2860</v>
      </c>
      <c r="I29" s="93">
        <f t="shared" si="10"/>
        <v>2856.75</v>
      </c>
      <c r="J29" s="94">
        <v>2938.46</v>
      </c>
      <c r="K29" s="95">
        <v>4400</v>
      </c>
      <c r="L29" s="95">
        <v>2270</v>
      </c>
      <c r="M29" s="96">
        <f t="shared" si="2"/>
        <v>3202.8199999999997</v>
      </c>
      <c r="N29" s="100">
        <v>3300</v>
      </c>
      <c r="O29" s="98">
        <v>3600</v>
      </c>
      <c r="P29" s="99">
        <f t="shared" si="11"/>
        <v>3450</v>
      </c>
      <c r="Q29" s="100">
        <v>5000</v>
      </c>
      <c r="R29" s="98">
        <v>1400</v>
      </c>
      <c r="S29" s="99">
        <f t="shared" si="9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0"/>
        <v>57.225000000000001</v>
      </c>
      <c r="J30" s="94">
        <v>60</v>
      </c>
      <c r="K30" s="95">
        <v>65</v>
      </c>
      <c r="L30" s="95">
        <v>80</v>
      </c>
      <c r="M30" s="96">
        <f t="shared" si="2"/>
        <v>68.333333333333329</v>
      </c>
      <c r="N30" s="100">
        <v>95</v>
      </c>
      <c r="O30" s="133">
        <v>75</v>
      </c>
      <c r="P30" s="99">
        <f t="shared" si="11"/>
        <v>85</v>
      </c>
      <c r="Q30" s="100">
        <v>120</v>
      </c>
      <c r="R30" s="98">
        <v>55</v>
      </c>
      <c r="S30" s="99">
        <f t="shared" si="9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120</v>
      </c>
      <c r="K31" s="95">
        <v>114</v>
      </c>
      <c r="L31" s="95">
        <v>108</v>
      </c>
      <c r="M31" s="96">
        <f t="shared" si="2"/>
        <v>114</v>
      </c>
      <c r="N31" s="100">
        <v>108</v>
      </c>
      <c r="O31" s="106">
        <v>130</v>
      </c>
      <c r="P31" s="99">
        <f t="shared" si="11"/>
        <v>119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120</v>
      </c>
      <c r="K32" s="95">
        <v>96.66</v>
      </c>
      <c r="L32" s="95">
        <v>120</v>
      </c>
      <c r="M32" s="96">
        <f t="shared" si="2"/>
        <v>112.21999999999998</v>
      </c>
      <c r="N32" s="100">
        <v>0</v>
      </c>
      <c r="O32" s="106">
        <v>100</v>
      </c>
      <c r="P32" s="99">
        <f>SUM(N32+O32)/1</f>
        <v>100</v>
      </c>
      <c r="Q32" s="100">
        <v>120</v>
      </c>
      <c r="R32" s="98">
        <v>114</v>
      </c>
      <c r="S32" s="99">
        <f t="shared" ref="S32:S46" si="12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121</v>
      </c>
      <c r="H33" s="92">
        <v>110.5</v>
      </c>
      <c r="I33" s="93">
        <f t="shared" ref="I33:I35" si="13">(E33+F33+G33+H33)/4</f>
        <v>104.5</v>
      </c>
      <c r="J33" s="94">
        <v>131</v>
      </c>
      <c r="K33" s="95">
        <v>114</v>
      </c>
      <c r="L33" s="95">
        <v>95</v>
      </c>
      <c r="M33" s="96">
        <f t="shared" si="2"/>
        <v>113.33333333333333</v>
      </c>
      <c r="N33" s="100">
        <v>145</v>
      </c>
      <c r="O33" s="98">
        <v>145</v>
      </c>
      <c r="P33" s="99">
        <f>SUM(N33+O33)/2</f>
        <v>145</v>
      </c>
      <c r="Q33" s="100">
        <v>165</v>
      </c>
      <c r="R33" s="98">
        <v>100</v>
      </c>
      <c r="S33" s="99">
        <f t="shared" si="12"/>
        <v>132.5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73</v>
      </c>
      <c r="H34" s="92">
        <v>63.94</v>
      </c>
      <c r="I34" s="93">
        <f t="shared" si="13"/>
        <v>65.172499999999999</v>
      </c>
      <c r="J34" s="102">
        <v>0</v>
      </c>
      <c r="K34" s="95">
        <v>72</v>
      </c>
      <c r="L34" s="95">
        <v>80</v>
      </c>
      <c r="M34" s="96">
        <f>(J34+K34+L34)/2</f>
        <v>76</v>
      </c>
      <c r="N34" s="100">
        <v>90</v>
      </c>
      <c r="O34" s="98">
        <v>75</v>
      </c>
      <c r="P34" s="99">
        <f t="shared" ref="P34:P35" si="14">SUM(N34+O34)/2</f>
        <v>82.5</v>
      </c>
      <c r="Q34" s="100">
        <v>120</v>
      </c>
      <c r="R34" s="98">
        <v>70</v>
      </c>
      <c r="S34" s="99">
        <f t="shared" si="12"/>
        <v>95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79</v>
      </c>
      <c r="H35" s="92">
        <v>66.8</v>
      </c>
      <c r="I35" s="93">
        <f t="shared" si="13"/>
        <v>69.900000000000006</v>
      </c>
      <c r="J35" s="94">
        <v>77</v>
      </c>
      <c r="K35" s="95">
        <v>82</v>
      </c>
      <c r="L35" s="95">
        <v>55</v>
      </c>
      <c r="M35" s="96">
        <f t="shared" si="2"/>
        <v>71.333333333333329</v>
      </c>
      <c r="N35" s="100">
        <v>95</v>
      </c>
      <c r="O35" s="98">
        <v>80</v>
      </c>
      <c r="P35" s="99">
        <f t="shared" si="14"/>
        <v>87.5</v>
      </c>
      <c r="Q35" s="100">
        <v>0</v>
      </c>
      <c r="R35" s="98">
        <v>70</v>
      </c>
      <c r="S35" s="99">
        <f>SUM(Q35+R35)/1</f>
        <v>70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2"/>
        <v>79.666666666666671</v>
      </c>
      <c r="N36" s="100">
        <v>85</v>
      </c>
      <c r="O36" s="98">
        <v>0</v>
      </c>
      <c r="P36" s="99">
        <f>SUM(N36+O36)/1</f>
        <v>85</v>
      </c>
      <c r="Q36" s="100">
        <v>80</v>
      </c>
      <c r="R36" s="98">
        <v>75</v>
      </c>
      <c r="S36" s="99">
        <f t="shared" si="12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2"/>
        <v>177.73333333333335</v>
      </c>
      <c r="N37" s="100">
        <v>225</v>
      </c>
      <c r="O37" s="98">
        <v>300</v>
      </c>
      <c r="P37" s="99">
        <f t="shared" ref="P37:P46" si="15">SUM(N37+O37)/2</f>
        <v>262.5</v>
      </c>
      <c r="Q37" s="100">
        <v>161</v>
      </c>
      <c r="R37" s="98">
        <v>90</v>
      </c>
      <c r="S37" s="99">
        <f t="shared" si="12"/>
        <v>125.5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 t="shared" ref="I38" si="16">(E38+F38+G38+H38)/3</f>
        <v>105.33333333333333</v>
      </c>
      <c r="J38" s="94">
        <v>150</v>
      </c>
      <c r="K38" s="95">
        <v>84</v>
      </c>
      <c r="L38" s="95">
        <v>100</v>
      </c>
      <c r="M38" s="96">
        <f t="shared" si="2"/>
        <v>111.33333333333333</v>
      </c>
      <c r="N38" s="100">
        <v>110</v>
      </c>
      <c r="O38" s="98">
        <v>300</v>
      </c>
      <c r="P38" s="99">
        <f t="shared" si="15"/>
        <v>205</v>
      </c>
      <c r="Q38" s="100">
        <v>161</v>
      </c>
      <c r="R38" s="98">
        <v>90</v>
      </c>
      <c r="S38" s="99">
        <f t="shared" si="12"/>
        <v>125.5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0">
        <v>99.5</v>
      </c>
      <c r="G39" s="95">
        <v>88</v>
      </c>
      <c r="H39" s="92">
        <v>87.5</v>
      </c>
      <c r="I39" s="93">
        <f t="shared" ref="I39:I43" si="17">(E39+F39+G39+H39)/4</f>
        <v>90.625</v>
      </c>
      <c r="J39" s="94">
        <v>114</v>
      </c>
      <c r="K39" s="90">
        <v>116</v>
      </c>
      <c r="L39" s="95">
        <v>90</v>
      </c>
      <c r="M39" s="96">
        <f t="shared" si="2"/>
        <v>106.66666666666667</v>
      </c>
      <c r="N39" s="100">
        <v>135</v>
      </c>
      <c r="O39" s="98">
        <v>145</v>
      </c>
      <c r="P39" s="99">
        <f t="shared" si="15"/>
        <v>140</v>
      </c>
      <c r="Q39" s="100">
        <v>110</v>
      </c>
      <c r="R39" s="98">
        <v>115</v>
      </c>
      <c r="S39" s="99">
        <f t="shared" si="12"/>
        <v>112.5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105.95</v>
      </c>
      <c r="G40" s="95">
        <v>87</v>
      </c>
      <c r="H40" s="92">
        <v>87.5</v>
      </c>
      <c r="I40" s="93">
        <f t="shared" si="17"/>
        <v>90.55</v>
      </c>
      <c r="J40" s="94">
        <v>115</v>
      </c>
      <c r="K40" s="135">
        <v>116</v>
      </c>
      <c r="L40" s="95">
        <v>85</v>
      </c>
      <c r="M40" s="96">
        <f t="shared" si="2"/>
        <v>105.33333333333333</v>
      </c>
      <c r="N40" s="97">
        <v>0</v>
      </c>
      <c r="O40" s="98">
        <v>135</v>
      </c>
      <c r="P40" s="99">
        <f>SUM(N40+O40)/1</f>
        <v>135</v>
      </c>
      <c r="Q40" s="100">
        <v>110</v>
      </c>
      <c r="R40" s="98">
        <v>100</v>
      </c>
      <c r="S40" s="99">
        <f t="shared" si="12"/>
        <v>105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90">
        <v>81.3</v>
      </c>
      <c r="G41" s="95">
        <v>76</v>
      </c>
      <c r="H41" s="92">
        <v>87.5</v>
      </c>
      <c r="I41" s="93">
        <f t="shared" si="17"/>
        <v>83.075000000000003</v>
      </c>
      <c r="J41" s="94">
        <v>95</v>
      </c>
      <c r="K41" s="90">
        <v>93</v>
      </c>
      <c r="L41" s="95">
        <v>85</v>
      </c>
      <c r="M41" s="96">
        <f t="shared" si="2"/>
        <v>91</v>
      </c>
      <c r="N41" s="100">
        <v>135</v>
      </c>
      <c r="O41" s="106">
        <v>0</v>
      </c>
      <c r="P41" s="99">
        <f>SUM(N41+O41)/1</f>
        <v>135</v>
      </c>
      <c r="Q41" s="100">
        <v>110</v>
      </c>
      <c r="R41" s="98">
        <v>95</v>
      </c>
      <c r="S41" s="99">
        <f t="shared" si="12"/>
        <v>102.5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 t="shared" si="17"/>
        <v>101.25</v>
      </c>
      <c r="J42" s="94">
        <v>148</v>
      </c>
      <c r="K42" s="90">
        <v>171</v>
      </c>
      <c r="L42" s="95">
        <v>85</v>
      </c>
      <c r="M42" s="96">
        <f t="shared" si="2"/>
        <v>134.66666666666666</v>
      </c>
      <c r="N42" s="100">
        <v>190</v>
      </c>
      <c r="O42" s="98">
        <v>180</v>
      </c>
      <c r="P42" s="99">
        <f t="shared" si="15"/>
        <v>185</v>
      </c>
      <c r="Q42" s="100">
        <v>145</v>
      </c>
      <c r="R42" s="98">
        <v>95</v>
      </c>
      <c r="S42" s="99">
        <f t="shared" si="12"/>
        <v>120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135">
        <v>75.150000000000006</v>
      </c>
      <c r="G43" s="95">
        <v>65</v>
      </c>
      <c r="H43" s="92">
        <v>79</v>
      </c>
      <c r="I43" s="93">
        <f t="shared" si="17"/>
        <v>76.662499999999994</v>
      </c>
      <c r="J43" s="94">
        <v>107</v>
      </c>
      <c r="K43" s="95">
        <v>116</v>
      </c>
      <c r="L43" s="95">
        <v>75</v>
      </c>
      <c r="M43" s="96">
        <f t="shared" si="2"/>
        <v>99.333333333333329</v>
      </c>
      <c r="N43" s="100">
        <v>135</v>
      </c>
      <c r="O43" s="98">
        <v>135</v>
      </c>
      <c r="P43" s="99">
        <f t="shared" si="15"/>
        <v>135</v>
      </c>
      <c r="Q43" s="100">
        <v>95</v>
      </c>
      <c r="R43" s="98">
        <v>100</v>
      </c>
      <c r="S43" s="99">
        <f t="shared" si="12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0</v>
      </c>
      <c r="F44" s="90">
        <v>327.39999999999998</v>
      </c>
      <c r="G44" s="95">
        <v>290</v>
      </c>
      <c r="H44" s="92">
        <v>248.5</v>
      </c>
      <c r="I44" s="93">
        <f>(E44+F44+G44+H44)/3</f>
        <v>288.63333333333333</v>
      </c>
      <c r="J44" s="102">
        <v>0</v>
      </c>
      <c r="K44" s="95">
        <v>0</v>
      </c>
      <c r="L44" s="95">
        <v>355</v>
      </c>
      <c r="M44" s="96">
        <f>(J44+K44+L44)/1</f>
        <v>355</v>
      </c>
      <c r="N44" s="97">
        <v>0</v>
      </c>
      <c r="O44" s="106">
        <v>495</v>
      </c>
      <c r="P44" s="99">
        <f>SUM(N44+O44)/1</f>
        <v>495</v>
      </c>
      <c r="Q44" s="100">
        <v>0</v>
      </c>
      <c r="R44" s="108">
        <v>0</v>
      </c>
      <c r="S44" s="99">
        <f t="shared" si="12"/>
        <v>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0">
        <v>352</v>
      </c>
      <c r="G45" s="95">
        <v>203</v>
      </c>
      <c r="H45" s="92">
        <v>352</v>
      </c>
      <c r="I45" s="93">
        <f t="shared" ref="I45:I46" si="18">(E45+F45+G45+H45)/3</f>
        <v>302.33333333333331</v>
      </c>
      <c r="J45" s="94">
        <v>414</v>
      </c>
      <c r="K45" s="135">
        <v>434</v>
      </c>
      <c r="L45" s="95">
        <v>450</v>
      </c>
      <c r="M45" s="96">
        <f t="shared" si="2"/>
        <v>432.66666666666669</v>
      </c>
      <c r="N45" s="97">
        <v>0</v>
      </c>
      <c r="O45" s="133">
        <v>520</v>
      </c>
      <c r="P45" s="99">
        <f>SUM(N45+O45)/1</f>
        <v>520</v>
      </c>
      <c r="Q45" s="100">
        <v>430</v>
      </c>
      <c r="R45" s="98">
        <v>400</v>
      </c>
      <c r="S45" s="99">
        <f t="shared" si="12"/>
        <v>415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0</v>
      </c>
      <c r="F46" s="111">
        <v>265</v>
      </c>
      <c r="G46" s="111">
        <v>191</v>
      </c>
      <c r="H46" s="128">
        <v>179.5</v>
      </c>
      <c r="I46" s="116">
        <f t="shared" si="18"/>
        <v>211.83333333333334</v>
      </c>
      <c r="J46" s="187">
        <v>243</v>
      </c>
      <c r="K46" s="144">
        <v>295</v>
      </c>
      <c r="L46" s="111">
        <v>405</v>
      </c>
      <c r="M46" s="116">
        <f t="shared" si="2"/>
        <v>314.33333333333331</v>
      </c>
      <c r="N46" s="117">
        <v>385</v>
      </c>
      <c r="O46" s="118">
        <v>495</v>
      </c>
      <c r="P46" s="119">
        <f t="shared" si="15"/>
        <v>440</v>
      </c>
      <c r="Q46" s="117">
        <v>280</v>
      </c>
      <c r="R46" s="118">
        <v>280</v>
      </c>
      <c r="S46" s="119">
        <f t="shared" si="12"/>
        <v>280</v>
      </c>
      <c r="T46" s="121"/>
    </row>
    <row r="47" spans="1:20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H36" sqref="H3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09" t="s">
        <v>107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121"/>
    </row>
    <row r="2" spans="1:20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121"/>
    </row>
    <row r="3" spans="1:20" ht="18.75" customHeight="1" thickBot="1" x14ac:dyDescent="0.3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121"/>
    </row>
    <row r="4" spans="1:20" ht="28.9" customHeight="1" thickBot="1" x14ac:dyDescent="0.3">
      <c r="A4" s="238" t="s">
        <v>0</v>
      </c>
      <c r="B4" s="241" t="s">
        <v>1</v>
      </c>
      <c r="C4" s="241" t="s">
        <v>68</v>
      </c>
      <c r="D4" s="243" t="s">
        <v>18</v>
      </c>
      <c r="E4" s="234" t="s">
        <v>74</v>
      </c>
      <c r="F4" s="235"/>
      <c r="G4" s="235"/>
      <c r="H4" s="235"/>
      <c r="I4" s="235"/>
      <c r="J4" s="235"/>
      <c r="K4" s="235"/>
      <c r="L4" s="235"/>
      <c r="M4" s="236"/>
      <c r="N4" s="228" t="s">
        <v>73</v>
      </c>
      <c r="O4" s="229"/>
      <c r="P4" s="230"/>
      <c r="Q4" s="245" t="s">
        <v>78</v>
      </c>
      <c r="R4" s="246"/>
      <c r="S4" s="247"/>
      <c r="T4" s="121"/>
    </row>
    <row r="5" spans="1:20" ht="40.5" customHeight="1" thickBot="1" x14ac:dyDescent="0.3">
      <c r="A5" s="239"/>
      <c r="B5" s="242"/>
      <c r="C5" s="242"/>
      <c r="D5" s="244"/>
      <c r="E5" s="231" t="s">
        <v>77</v>
      </c>
      <c r="F5" s="232"/>
      <c r="G5" s="232"/>
      <c r="H5" s="232"/>
      <c r="I5" s="233"/>
      <c r="J5" s="206" t="s">
        <v>14</v>
      </c>
      <c r="K5" s="207"/>
      <c r="L5" s="207"/>
      <c r="M5" s="207"/>
      <c r="N5" s="207"/>
      <c r="O5" s="207"/>
      <c r="P5" s="207"/>
      <c r="Q5" s="207"/>
      <c r="R5" s="207"/>
      <c r="S5" s="208"/>
      <c r="T5" s="121"/>
    </row>
    <row r="6" spans="1:20" ht="58.5" customHeight="1" thickBot="1" x14ac:dyDescent="0.3">
      <c r="A6" s="240"/>
      <c r="B6" s="242"/>
      <c r="C6" s="242"/>
      <c r="D6" s="244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320</v>
      </c>
      <c r="R7" s="87">
        <v>0</v>
      </c>
      <c r="S7" s="183">
        <f>SUM(Q7+R7)/1</f>
        <v>320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818</v>
      </c>
      <c r="G8" s="95">
        <v>883</v>
      </c>
      <c r="H8" s="92">
        <v>754.5</v>
      </c>
      <c r="I8" s="93">
        <f t="shared" ref="I8:I19" si="0">(E8+F8+G8+H8)/4</f>
        <v>816.875</v>
      </c>
      <c r="J8" s="137">
        <v>1000</v>
      </c>
      <c r="K8" s="95">
        <v>879</v>
      </c>
      <c r="L8" s="95">
        <v>745</v>
      </c>
      <c r="M8" s="96">
        <f>(J8+K8+L8)/3</f>
        <v>874.66666666666663</v>
      </c>
      <c r="N8" s="100">
        <v>1400</v>
      </c>
      <c r="O8" s="98">
        <v>990</v>
      </c>
      <c r="P8" s="99">
        <f>SUM(N8+O8)/2</f>
        <v>1195</v>
      </c>
      <c r="Q8" s="100">
        <v>1050</v>
      </c>
      <c r="R8" s="98">
        <v>970</v>
      </c>
      <c r="S8" s="99">
        <f>SUM(Q8+R8)/2</f>
        <v>1010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325</v>
      </c>
      <c r="H9" s="92">
        <v>0</v>
      </c>
      <c r="I9" s="93">
        <f>(E9+F9+G9+H9)/3</f>
        <v>267.33333333333331</v>
      </c>
      <c r="J9" s="102">
        <v>450</v>
      </c>
      <c r="K9" s="95">
        <v>731</v>
      </c>
      <c r="L9" s="95">
        <v>0</v>
      </c>
      <c r="M9" s="96">
        <f>(J9+K9+L9)/2</f>
        <v>590.5</v>
      </c>
      <c r="N9" s="100">
        <v>0</v>
      </c>
      <c r="O9" s="98">
        <v>490</v>
      </c>
      <c r="P9" s="99">
        <f>SUM(N9+O9)/1</f>
        <v>490</v>
      </c>
      <c r="Q9" s="100">
        <v>525</v>
      </c>
      <c r="R9" s="98">
        <v>0</v>
      </c>
      <c r="S9" s="99">
        <f>SUM(Q9+R9)/1</f>
        <v>525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443</v>
      </c>
      <c r="G10" s="95">
        <v>505</v>
      </c>
      <c r="H10" s="92">
        <v>467</v>
      </c>
      <c r="I10" s="93">
        <f t="shared" si="0"/>
        <v>468.75</v>
      </c>
      <c r="J10" s="137">
        <v>466</v>
      </c>
      <c r="K10" s="95">
        <v>672</v>
      </c>
      <c r="L10" s="95">
        <v>540</v>
      </c>
      <c r="M10" s="96">
        <f t="shared" ref="M10:M46" si="1">(J10+K10+L10)/3</f>
        <v>559.33333333333337</v>
      </c>
      <c r="N10" s="100">
        <v>560</v>
      </c>
      <c r="O10" s="106">
        <v>0</v>
      </c>
      <c r="P10" s="99">
        <f>SUM(N10+O10)/1</f>
        <v>560</v>
      </c>
      <c r="Q10" s="100">
        <v>860</v>
      </c>
      <c r="R10" s="98">
        <v>860</v>
      </c>
      <c r="S10" s="99">
        <f t="shared" ref="S10:S11" si="2">SUM(Q10+R10)/2</f>
        <v>860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415</v>
      </c>
      <c r="H11" s="92">
        <v>0</v>
      </c>
      <c r="I11" s="93">
        <f>(E11+F11+G11+H11)/3</f>
        <v>349.33333333333331</v>
      </c>
      <c r="J11" s="94">
        <v>403</v>
      </c>
      <c r="K11" s="95">
        <v>392</v>
      </c>
      <c r="L11" s="95">
        <v>300</v>
      </c>
      <c r="M11" s="96">
        <f t="shared" si="1"/>
        <v>365</v>
      </c>
      <c r="N11" s="100">
        <v>395</v>
      </c>
      <c r="O11" s="98">
        <v>395</v>
      </c>
      <c r="P11" s="99">
        <f t="shared" ref="P11" si="3">SUM(N11+O11)/2</f>
        <v>395</v>
      </c>
      <c r="Q11" s="100">
        <v>175</v>
      </c>
      <c r="R11" s="98">
        <v>470</v>
      </c>
      <c r="S11" s="99">
        <f t="shared" si="2"/>
        <v>322.5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92</v>
      </c>
      <c r="G13" s="95">
        <v>161</v>
      </c>
      <c r="H13" s="92">
        <v>0</v>
      </c>
      <c r="I13" s="93">
        <f>(E13+F13+G13+H13)/3</f>
        <v>117.66666666666667</v>
      </c>
      <c r="J13" s="94">
        <v>99</v>
      </c>
      <c r="K13" s="95">
        <v>92</v>
      </c>
      <c r="L13" s="95">
        <v>120</v>
      </c>
      <c r="M13" s="96">
        <f t="shared" si="1"/>
        <v>103.66666666666667</v>
      </c>
      <c r="N13" s="100">
        <v>0</v>
      </c>
      <c r="O13" s="106">
        <v>92</v>
      </c>
      <c r="P13" s="99">
        <f>SUM(N13+O13)/1</f>
        <v>92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1"/>
        <v>351.66666666666669</v>
      </c>
      <c r="N14" s="100">
        <v>0</v>
      </c>
      <c r="O14" s="98">
        <v>0</v>
      </c>
      <c r="P14" s="99">
        <f t="shared" ref="P14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510</v>
      </c>
      <c r="H15" s="92">
        <v>531.76</v>
      </c>
      <c r="I15" s="93">
        <f t="shared" si="0"/>
        <v>519.63</v>
      </c>
      <c r="J15" s="94">
        <v>556</v>
      </c>
      <c r="K15" s="95">
        <v>682</v>
      </c>
      <c r="L15" s="95">
        <v>480</v>
      </c>
      <c r="M15" s="96">
        <f t="shared" si="1"/>
        <v>572.66666666666663</v>
      </c>
      <c r="N15" s="100">
        <v>545</v>
      </c>
      <c r="O15" s="98">
        <v>695</v>
      </c>
      <c r="P15" s="99">
        <f>SUM(N15+O15)/2</f>
        <v>620</v>
      </c>
      <c r="Q15" s="100">
        <v>780</v>
      </c>
      <c r="R15" s="98">
        <v>724</v>
      </c>
      <c r="S15" s="99">
        <f>SUM(Q15+R15)/2</f>
        <v>752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570</v>
      </c>
      <c r="G16" s="95">
        <v>2047</v>
      </c>
      <c r="H16" s="92">
        <v>0</v>
      </c>
      <c r="I16" s="93">
        <f>(E16+F16+G16+H16)/3</f>
        <v>1074.3633333333335</v>
      </c>
      <c r="J16" s="102">
        <v>1283</v>
      </c>
      <c r="K16" s="95">
        <v>738</v>
      </c>
      <c r="L16" s="135">
        <v>2025</v>
      </c>
      <c r="M16" s="96">
        <f t="shared" si="1"/>
        <v>1348.6666666666667</v>
      </c>
      <c r="N16" s="100">
        <v>1250</v>
      </c>
      <c r="O16" s="106">
        <v>0</v>
      </c>
      <c r="P16" s="99">
        <f>SUM(N16+O16)/1</f>
        <v>1250</v>
      </c>
      <c r="Q16" s="100">
        <v>1775</v>
      </c>
      <c r="R16" s="98">
        <v>1000</v>
      </c>
      <c r="S16" s="99">
        <f t="shared" ref="S16:S17" si="6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5">
        <v>210</v>
      </c>
      <c r="H17" s="92">
        <v>195.22</v>
      </c>
      <c r="I17" s="93">
        <f>(E17+F17+G17+H17)/3</f>
        <v>196.36666666666667</v>
      </c>
      <c r="J17" s="102">
        <v>271.25</v>
      </c>
      <c r="K17" s="95">
        <v>189</v>
      </c>
      <c r="L17" s="135">
        <v>225</v>
      </c>
      <c r="M17" s="96">
        <f t="shared" si="1"/>
        <v>228.41666666666666</v>
      </c>
      <c r="N17" s="100">
        <v>233</v>
      </c>
      <c r="O17" s="98">
        <v>216</v>
      </c>
      <c r="P17" s="99">
        <f t="shared" ref="P17:P19" si="7">SUM(N17+O17)/2</f>
        <v>224.5</v>
      </c>
      <c r="Q17" s="100">
        <v>195</v>
      </c>
      <c r="R17" s="98">
        <v>195</v>
      </c>
      <c r="S17" s="99">
        <f t="shared" si="6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484</v>
      </c>
      <c r="G18" s="95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1"/>
        <v>470.66666666666669</v>
      </c>
      <c r="N18" s="100">
        <v>333.33</v>
      </c>
      <c r="O18" s="98">
        <v>540</v>
      </c>
      <c r="P18" s="99">
        <f t="shared" si="7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972</v>
      </c>
      <c r="M19" s="96">
        <f t="shared" si="1"/>
        <v>673.58</v>
      </c>
      <c r="N19" s="100">
        <v>972</v>
      </c>
      <c r="O19" s="98">
        <v>720</v>
      </c>
      <c r="P19" s="99">
        <f t="shared" si="7"/>
        <v>846</v>
      </c>
      <c r="Q19" s="100">
        <v>700</v>
      </c>
      <c r="R19" s="98">
        <v>875</v>
      </c>
      <c r="S19" s="99">
        <f>SUM(Q19+R19)/2</f>
        <v>787.5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5">
        <v>875</v>
      </c>
      <c r="M20" s="96">
        <f t="shared" si="1"/>
        <v>777</v>
      </c>
      <c r="N20" s="100">
        <v>0</v>
      </c>
      <c r="O20" s="98">
        <v>710</v>
      </c>
      <c r="P20" s="99">
        <f>SUM(N20+O20)/1</f>
        <v>710</v>
      </c>
      <c r="Q20" s="100">
        <v>975</v>
      </c>
      <c r="R20" s="98">
        <v>0</v>
      </c>
      <c r="S20" s="99">
        <f>SUM(Q20+R20)/1</f>
        <v>975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126.5</v>
      </c>
      <c r="G21" s="95">
        <v>104</v>
      </c>
      <c r="H21" s="92">
        <v>110</v>
      </c>
      <c r="I21" s="93">
        <f t="shared" ref="I21" si="8">(E21+F21+G21+H21)/4</f>
        <v>112.625</v>
      </c>
      <c r="J21" s="94">
        <v>115</v>
      </c>
      <c r="K21" s="95">
        <v>115</v>
      </c>
      <c r="L21" s="135">
        <v>140</v>
      </c>
      <c r="M21" s="96">
        <f t="shared" si="1"/>
        <v>123.33333333333333</v>
      </c>
      <c r="N21" s="100">
        <v>175</v>
      </c>
      <c r="O21" s="98">
        <v>125</v>
      </c>
      <c r="P21" s="99">
        <f>SUM(N21+O21)/2</f>
        <v>150</v>
      </c>
      <c r="Q21" s="100">
        <v>135</v>
      </c>
      <c r="R21" s="98">
        <v>165</v>
      </c>
      <c r="S21" s="99">
        <f t="shared" ref="S21:S30" si="9">SUM(Q21+R21)/2</f>
        <v>150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812</v>
      </c>
      <c r="G22" s="95">
        <v>775</v>
      </c>
      <c r="H22" s="92">
        <v>764.75</v>
      </c>
      <c r="I22" s="93">
        <f>(E22+F22+G22+H22)/3</f>
        <v>783.91666666666663</v>
      </c>
      <c r="J22" s="94">
        <v>1181</v>
      </c>
      <c r="K22" s="95">
        <v>1141</v>
      </c>
      <c r="L22" s="95">
        <v>825</v>
      </c>
      <c r="M22" s="96">
        <f t="shared" si="1"/>
        <v>1049</v>
      </c>
      <c r="N22" s="100">
        <v>1035</v>
      </c>
      <c r="O22" s="98">
        <v>1015</v>
      </c>
      <c r="P22" s="99">
        <f t="shared" ref="P22:P31" si="10">SUM(N22+O22)/2</f>
        <v>1025</v>
      </c>
      <c r="Q22" s="100">
        <v>1375</v>
      </c>
      <c r="R22" s="98">
        <v>1100</v>
      </c>
      <c r="S22" s="99">
        <f t="shared" si="9"/>
        <v>1237.5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190</v>
      </c>
      <c r="G23" s="95">
        <v>0</v>
      </c>
      <c r="H23" s="92">
        <v>156.5</v>
      </c>
      <c r="I23" s="93">
        <f>(E23+F23+G23+H23)/3</f>
        <v>167.66666666666666</v>
      </c>
      <c r="J23" s="94">
        <v>192</v>
      </c>
      <c r="K23" s="95">
        <v>162</v>
      </c>
      <c r="L23" s="95">
        <v>195</v>
      </c>
      <c r="M23" s="96">
        <f t="shared" si="1"/>
        <v>183</v>
      </c>
      <c r="N23" s="100">
        <v>215</v>
      </c>
      <c r="O23" s="98">
        <v>210</v>
      </c>
      <c r="P23" s="99">
        <f t="shared" si="10"/>
        <v>212.5</v>
      </c>
      <c r="Q23" s="100">
        <v>260</v>
      </c>
      <c r="R23" s="98">
        <v>190</v>
      </c>
      <c r="S23" s="99">
        <f t="shared" si="9"/>
        <v>225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103</v>
      </c>
      <c r="H24" s="92">
        <v>93.58</v>
      </c>
      <c r="I24" s="93">
        <f t="shared" ref="I24:I30" si="11">(E24+F24+G24+H24)/4</f>
        <v>96.694999999999993</v>
      </c>
      <c r="J24" s="94">
        <v>122</v>
      </c>
      <c r="K24" s="95">
        <v>111</v>
      </c>
      <c r="L24" s="95">
        <v>95</v>
      </c>
      <c r="M24" s="96">
        <f t="shared" si="1"/>
        <v>109.33333333333333</v>
      </c>
      <c r="N24" s="100">
        <v>120</v>
      </c>
      <c r="O24" s="98">
        <v>105</v>
      </c>
      <c r="P24" s="99">
        <f t="shared" si="10"/>
        <v>112.5</v>
      </c>
      <c r="Q24" s="100">
        <v>120</v>
      </c>
      <c r="R24" s="98">
        <v>100</v>
      </c>
      <c r="S24" s="99">
        <f t="shared" si="9"/>
        <v>110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347</v>
      </c>
      <c r="H25" s="92">
        <v>288.31</v>
      </c>
      <c r="I25" s="93">
        <f t="shared" si="11"/>
        <v>283.40499999999997</v>
      </c>
      <c r="J25" s="102">
        <v>357</v>
      </c>
      <c r="K25" s="95">
        <v>380</v>
      </c>
      <c r="L25" s="95">
        <v>358</v>
      </c>
      <c r="M25" s="96">
        <f t="shared" si="1"/>
        <v>365</v>
      </c>
      <c r="N25" s="100">
        <v>270</v>
      </c>
      <c r="O25" s="98">
        <v>435</v>
      </c>
      <c r="P25" s="99">
        <f t="shared" si="10"/>
        <v>352.5</v>
      </c>
      <c r="Q25" s="100">
        <v>410</v>
      </c>
      <c r="R25" s="98">
        <v>300</v>
      </c>
      <c r="S25" s="99">
        <f t="shared" si="9"/>
        <v>355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337</v>
      </c>
      <c r="G26" s="95">
        <v>341</v>
      </c>
      <c r="H26" s="92">
        <v>349</v>
      </c>
      <c r="I26" s="93">
        <f t="shared" si="11"/>
        <v>343.98750000000001</v>
      </c>
      <c r="J26" s="94">
        <v>335</v>
      </c>
      <c r="K26" s="95">
        <v>396</v>
      </c>
      <c r="L26" s="95">
        <v>730</v>
      </c>
      <c r="M26" s="96">
        <f t="shared" si="1"/>
        <v>487</v>
      </c>
      <c r="N26" s="97">
        <v>555</v>
      </c>
      <c r="O26" s="98">
        <v>426</v>
      </c>
      <c r="P26" s="99">
        <f t="shared" si="10"/>
        <v>490.5</v>
      </c>
      <c r="Q26" s="100">
        <v>390</v>
      </c>
      <c r="R26" s="98">
        <v>0</v>
      </c>
      <c r="S26" s="99">
        <f>SUM(Q26+R26)/1</f>
        <v>390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456</v>
      </c>
      <c r="G27" s="95">
        <v>1597</v>
      </c>
      <c r="H27" s="92">
        <v>1353.8</v>
      </c>
      <c r="I27" s="93">
        <f t="shared" si="11"/>
        <v>1190.1500000000001</v>
      </c>
      <c r="J27" s="94">
        <v>1500</v>
      </c>
      <c r="K27" s="95">
        <v>830</v>
      </c>
      <c r="L27" s="95">
        <v>2360</v>
      </c>
      <c r="M27" s="96">
        <f t="shared" si="1"/>
        <v>1563.3333333333333</v>
      </c>
      <c r="N27" s="100">
        <v>1800</v>
      </c>
      <c r="O27" s="98">
        <v>740</v>
      </c>
      <c r="P27" s="99">
        <f t="shared" si="10"/>
        <v>1270</v>
      </c>
      <c r="Q27" s="100">
        <v>1900</v>
      </c>
      <c r="R27" s="98">
        <v>900</v>
      </c>
      <c r="S27" s="99">
        <f t="shared" si="9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55</v>
      </c>
      <c r="H28" s="92">
        <v>44.72</v>
      </c>
      <c r="I28" s="93">
        <f t="shared" si="11"/>
        <v>48.5</v>
      </c>
      <c r="J28" s="102">
        <v>50</v>
      </c>
      <c r="K28" s="95">
        <v>48</v>
      </c>
      <c r="L28" s="95">
        <v>75</v>
      </c>
      <c r="M28" s="96">
        <f t="shared" si="1"/>
        <v>57.666666666666664</v>
      </c>
      <c r="N28" s="100">
        <v>70</v>
      </c>
      <c r="O28" s="98">
        <v>65</v>
      </c>
      <c r="P28" s="99">
        <f t="shared" si="10"/>
        <v>67.5</v>
      </c>
      <c r="Q28" s="100">
        <v>60</v>
      </c>
      <c r="R28" s="98">
        <v>60</v>
      </c>
      <c r="S28" s="99">
        <f t="shared" si="9"/>
        <v>60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3200</v>
      </c>
      <c r="G29" s="95">
        <v>3367</v>
      </c>
      <c r="H29" s="92">
        <v>2860</v>
      </c>
      <c r="I29" s="93">
        <f t="shared" si="11"/>
        <v>2856.75</v>
      </c>
      <c r="J29" s="94">
        <v>2938.46</v>
      </c>
      <c r="K29" s="95">
        <v>4400</v>
      </c>
      <c r="L29" s="95">
        <v>2270</v>
      </c>
      <c r="M29" s="96">
        <f t="shared" si="1"/>
        <v>3202.8199999999997</v>
      </c>
      <c r="N29" s="100">
        <v>3300</v>
      </c>
      <c r="O29" s="98">
        <v>3600</v>
      </c>
      <c r="P29" s="99">
        <f t="shared" si="10"/>
        <v>3450</v>
      </c>
      <c r="Q29" s="100">
        <v>5000</v>
      </c>
      <c r="R29" s="98">
        <v>1400</v>
      </c>
      <c r="S29" s="99">
        <f t="shared" si="9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1"/>
        <v>57.225000000000001</v>
      </c>
      <c r="J30" s="94">
        <v>60</v>
      </c>
      <c r="K30" s="95">
        <v>65</v>
      </c>
      <c r="L30" s="135">
        <v>60</v>
      </c>
      <c r="M30" s="96">
        <f t="shared" si="1"/>
        <v>61.666666666666664</v>
      </c>
      <c r="N30" s="100">
        <v>95</v>
      </c>
      <c r="O30" s="98">
        <v>75</v>
      </c>
      <c r="P30" s="99">
        <f t="shared" si="10"/>
        <v>85</v>
      </c>
      <c r="Q30" s="100">
        <v>120</v>
      </c>
      <c r="R30" s="98">
        <v>55</v>
      </c>
      <c r="S30" s="99">
        <f t="shared" si="9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137">
        <v>108</v>
      </c>
      <c r="K31" s="95">
        <v>114</v>
      </c>
      <c r="L31" s="95">
        <v>108</v>
      </c>
      <c r="M31" s="96">
        <f t="shared" si="1"/>
        <v>110</v>
      </c>
      <c r="N31" s="100">
        <v>108</v>
      </c>
      <c r="O31" s="98">
        <v>130</v>
      </c>
      <c r="P31" s="99">
        <f t="shared" si="10"/>
        <v>119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120</v>
      </c>
      <c r="K32" s="95">
        <v>96.66</v>
      </c>
      <c r="L32" s="95">
        <v>120</v>
      </c>
      <c r="M32" s="96">
        <f t="shared" si="1"/>
        <v>112.21999999999998</v>
      </c>
      <c r="N32" s="100">
        <v>0</v>
      </c>
      <c r="O32" s="98">
        <v>100</v>
      </c>
      <c r="P32" s="99">
        <f>SUM(N32+O32)/1</f>
        <v>100</v>
      </c>
      <c r="Q32" s="100">
        <v>120</v>
      </c>
      <c r="R32" s="98">
        <v>114</v>
      </c>
      <c r="S32" s="99">
        <f t="shared" ref="S32:S46" si="12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121</v>
      </c>
      <c r="H33" s="92">
        <v>110.5</v>
      </c>
      <c r="I33" s="93">
        <f t="shared" ref="I33:I35" si="13">(E33+F33+G33+H33)/4</f>
        <v>104.5</v>
      </c>
      <c r="J33" s="94">
        <v>131</v>
      </c>
      <c r="K33" s="95">
        <v>114</v>
      </c>
      <c r="L33" s="95">
        <v>95</v>
      </c>
      <c r="M33" s="96">
        <f t="shared" si="1"/>
        <v>113.33333333333333</v>
      </c>
      <c r="N33" s="100">
        <v>145</v>
      </c>
      <c r="O33" s="98">
        <v>100</v>
      </c>
      <c r="P33" s="99">
        <f>SUM(N33+O33)/2</f>
        <v>122.5</v>
      </c>
      <c r="Q33" s="100">
        <v>165</v>
      </c>
      <c r="R33" s="98">
        <v>100</v>
      </c>
      <c r="S33" s="99">
        <f t="shared" si="12"/>
        <v>132.5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73</v>
      </c>
      <c r="H34" s="92">
        <v>63.94</v>
      </c>
      <c r="I34" s="93">
        <f t="shared" si="13"/>
        <v>65.172499999999999</v>
      </c>
      <c r="J34" s="94">
        <v>0</v>
      </c>
      <c r="K34" s="95">
        <v>72</v>
      </c>
      <c r="L34" s="95">
        <v>80</v>
      </c>
      <c r="M34" s="96">
        <f>(J34+K34+L34)/2</f>
        <v>76</v>
      </c>
      <c r="N34" s="100">
        <v>90</v>
      </c>
      <c r="O34" s="98">
        <v>75</v>
      </c>
      <c r="P34" s="99">
        <f t="shared" ref="P34:P35" si="14">SUM(N34+O34)/2</f>
        <v>82.5</v>
      </c>
      <c r="Q34" s="100">
        <v>120</v>
      </c>
      <c r="R34" s="98">
        <v>70</v>
      </c>
      <c r="S34" s="99">
        <f t="shared" si="12"/>
        <v>95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79</v>
      </c>
      <c r="H35" s="92">
        <v>66.8</v>
      </c>
      <c r="I35" s="93">
        <f t="shared" si="13"/>
        <v>69.900000000000006</v>
      </c>
      <c r="J35" s="94">
        <v>77</v>
      </c>
      <c r="K35" s="95">
        <v>82</v>
      </c>
      <c r="L35" s="95">
        <v>55</v>
      </c>
      <c r="M35" s="96">
        <f t="shared" si="1"/>
        <v>71.333333333333329</v>
      </c>
      <c r="N35" s="100">
        <v>95</v>
      </c>
      <c r="O35" s="98">
        <v>80</v>
      </c>
      <c r="P35" s="99">
        <f t="shared" si="14"/>
        <v>87.5</v>
      </c>
      <c r="Q35" s="100">
        <v>0</v>
      </c>
      <c r="R35" s="98">
        <v>70</v>
      </c>
      <c r="S35" s="99">
        <f>SUM(Q35+R35)/1</f>
        <v>70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76</v>
      </c>
      <c r="H36" s="92">
        <v>0</v>
      </c>
      <c r="I36" s="93">
        <f>(E36+F36+G36+H36)/3</f>
        <v>72.25</v>
      </c>
      <c r="J36" s="102">
        <v>87</v>
      </c>
      <c r="K36" s="95">
        <v>77</v>
      </c>
      <c r="L36" s="95">
        <v>80</v>
      </c>
      <c r="M36" s="96">
        <f t="shared" si="1"/>
        <v>81.333333333333329</v>
      </c>
      <c r="N36" s="100">
        <v>85</v>
      </c>
      <c r="O36" s="98">
        <v>0</v>
      </c>
      <c r="P36" s="99">
        <f>SUM(N36+O36)/1</f>
        <v>85</v>
      </c>
      <c r="Q36" s="100">
        <v>80</v>
      </c>
      <c r="R36" s="98">
        <v>75</v>
      </c>
      <c r="S36" s="99">
        <f t="shared" si="12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102">
        <v>225</v>
      </c>
      <c r="K37" s="95">
        <v>190</v>
      </c>
      <c r="L37" s="95">
        <v>262</v>
      </c>
      <c r="M37" s="96">
        <f t="shared" si="1"/>
        <v>225.66666666666666</v>
      </c>
      <c r="N37" s="100">
        <v>225</v>
      </c>
      <c r="O37" s="98">
        <v>300</v>
      </c>
      <c r="P37" s="99">
        <f t="shared" ref="P37:P46" si="15">SUM(N37+O37)/2</f>
        <v>262.5</v>
      </c>
      <c r="Q37" s="100">
        <v>161</v>
      </c>
      <c r="R37" s="98">
        <v>90</v>
      </c>
      <c r="S37" s="99">
        <f t="shared" si="12"/>
        <v>125.5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 t="shared" ref="I38" si="16">(E38+F38+G38+H38)/3</f>
        <v>105.33333333333333</v>
      </c>
      <c r="J38" s="137">
        <v>100</v>
      </c>
      <c r="K38" s="95">
        <v>84</v>
      </c>
      <c r="L38" s="95">
        <v>100</v>
      </c>
      <c r="M38" s="96">
        <f t="shared" si="1"/>
        <v>94.666666666666671</v>
      </c>
      <c r="N38" s="100">
        <v>110</v>
      </c>
      <c r="O38" s="98">
        <v>300</v>
      </c>
      <c r="P38" s="99">
        <f t="shared" si="15"/>
        <v>205</v>
      </c>
      <c r="Q38" s="100">
        <v>161</v>
      </c>
      <c r="R38" s="98">
        <v>90</v>
      </c>
      <c r="S38" s="99">
        <f t="shared" si="12"/>
        <v>125.5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5">
        <v>99.5</v>
      </c>
      <c r="G39" s="95">
        <v>88</v>
      </c>
      <c r="H39" s="92">
        <v>87.5</v>
      </c>
      <c r="I39" s="93">
        <f t="shared" ref="I39:I43" si="17">(E39+F39+G39+H39)/4</f>
        <v>90.625</v>
      </c>
      <c r="J39" s="94">
        <v>114</v>
      </c>
      <c r="K39" s="95">
        <v>116</v>
      </c>
      <c r="L39" s="135">
        <v>75</v>
      </c>
      <c r="M39" s="96">
        <f t="shared" si="1"/>
        <v>101.66666666666667</v>
      </c>
      <c r="N39" s="100">
        <v>135</v>
      </c>
      <c r="O39" s="98">
        <v>120</v>
      </c>
      <c r="P39" s="99">
        <f t="shared" si="15"/>
        <v>127.5</v>
      </c>
      <c r="Q39" s="97">
        <v>115</v>
      </c>
      <c r="R39" s="98">
        <v>115</v>
      </c>
      <c r="S39" s="99">
        <f t="shared" si="12"/>
        <v>115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135">
        <v>112</v>
      </c>
      <c r="G40" s="95">
        <v>87</v>
      </c>
      <c r="H40" s="92">
        <v>87.5</v>
      </c>
      <c r="I40" s="93">
        <f t="shared" si="17"/>
        <v>92.0625</v>
      </c>
      <c r="J40" s="94">
        <v>115</v>
      </c>
      <c r="K40" s="90">
        <v>147</v>
      </c>
      <c r="L40" s="90">
        <v>135</v>
      </c>
      <c r="M40" s="96">
        <f t="shared" si="1"/>
        <v>132.33333333333334</v>
      </c>
      <c r="N40" s="97">
        <v>130</v>
      </c>
      <c r="O40" s="98">
        <v>135</v>
      </c>
      <c r="P40" s="99">
        <f t="shared" si="15"/>
        <v>132.5</v>
      </c>
      <c r="Q40" s="97">
        <v>130</v>
      </c>
      <c r="R40" s="98">
        <v>100</v>
      </c>
      <c r="S40" s="99">
        <f t="shared" si="12"/>
        <v>115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135">
        <v>75</v>
      </c>
      <c r="G41" s="95">
        <v>76</v>
      </c>
      <c r="H41" s="92">
        <v>87.5</v>
      </c>
      <c r="I41" s="93">
        <f t="shared" si="17"/>
        <v>81.5</v>
      </c>
      <c r="J41" s="94">
        <v>95</v>
      </c>
      <c r="K41" s="95">
        <v>93</v>
      </c>
      <c r="L41" s="95">
        <v>85</v>
      </c>
      <c r="M41" s="96">
        <f t="shared" si="1"/>
        <v>91</v>
      </c>
      <c r="N41" s="100">
        <v>135</v>
      </c>
      <c r="O41" s="98">
        <v>135</v>
      </c>
      <c r="P41" s="99">
        <f t="shared" si="15"/>
        <v>135</v>
      </c>
      <c r="Q41" s="100">
        <v>110</v>
      </c>
      <c r="R41" s="98">
        <v>95</v>
      </c>
      <c r="S41" s="99">
        <f t="shared" si="12"/>
        <v>102.5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 t="shared" si="17"/>
        <v>101.25</v>
      </c>
      <c r="J42" s="94">
        <v>148</v>
      </c>
      <c r="K42" s="95">
        <v>155</v>
      </c>
      <c r="L42" s="135">
        <v>75</v>
      </c>
      <c r="M42" s="96">
        <f t="shared" si="1"/>
        <v>126</v>
      </c>
      <c r="N42" s="97">
        <v>155</v>
      </c>
      <c r="O42" s="133">
        <v>165</v>
      </c>
      <c r="P42" s="99">
        <f t="shared" si="15"/>
        <v>160</v>
      </c>
      <c r="Q42" s="130">
        <v>110</v>
      </c>
      <c r="R42" s="98">
        <v>95</v>
      </c>
      <c r="S42" s="99">
        <f t="shared" si="12"/>
        <v>102.5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75.150000000000006</v>
      </c>
      <c r="G43" s="95">
        <v>65</v>
      </c>
      <c r="H43" s="92">
        <v>79</v>
      </c>
      <c r="I43" s="93">
        <f t="shared" si="17"/>
        <v>76.662499999999994</v>
      </c>
      <c r="J43" s="94">
        <v>107</v>
      </c>
      <c r="K43" s="95">
        <v>116</v>
      </c>
      <c r="L43" s="95">
        <v>75</v>
      </c>
      <c r="M43" s="96">
        <f t="shared" si="1"/>
        <v>99.333333333333329</v>
      </c>
      <c r="N43" s="100">
        <v>0</v>
      </c>
      <c r="O43" s="98">
        <v>135</v>
      </c>
      <c r="P43" s="99">
        <f>SUM(N43+O43)/1</f>
        <v>135</v>
      </c>
      <c r="Q43" s="100">
        <v>95</v>
      </c>
      <c r="R43" s="98">
        <v>100</v>
      </c>
      <c r="S43" s="99">
        <f t="shared" si="12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0</v>
      </c>
      <c r="F44" s="95">
        <v>327.39999999999998</v>
      </c>
      <c r="G44" s="95">
        <v>290</v>
      </c>
      <c r="H44" s="92">
        <v>248.5</v>
      </c>
      <c r="I44" s="93">
        <f>(E44+F44+G44+H44)/3</f>
        <v>288.63333333333333</v>
      </c>
      <c r="J44" s="102">
        <v>405</v>
      </c>
      <c r="K44" s="95">
        <v>525</v>
      </c>
      <c r="L44" s="95">
        <v>420</v>
      </c>
      <c r="M44" s="96">
        <f t="shared" si="1"/>
        <v>450</v>
      </c>
      <c r="N44" s="97">
        <v>395</v>
      </c>
      <c r="O44" s="133">
        <v>470</v>
      </c>
      <c r="P44" s="99">
        <f>SUM(N44+O44)/2</f>
        <v>432.5</v>
      </c>
      <c r="Q44" s="100">
        <v>460</v>
      </c>
      <c r="R44" s="108">
        <v>370</v>
      </c>
      <c r="S44" s="99">
        <f t="shared" si="12"/>
        <v>415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352</v>
      </c>
      <c r="G45" s="95">
        <v>203</v>
      </c>
      <c r="H45" s="92">
        <v>352</v>
      </c>
      <c r="I45" s="93">
        <f t="shared" ref="I45:I46" si="18">(E45+F45+G45+H45)/3</f>
        <v>302.33333333333331</v>
      </c>
      <c r="J45" s="137">
        <v>405</v>
      </c>
      <c r="K45" s="95">
        <v>537</v>
      </c>
      <c r="L45" s="95">
        <v>420</v>
      </c>
      <c r="M45" s="96">
        <f t="shared" si="1"/>
        <v>454</v>
      </c>
      <c r="N45" s="97">
        <v>390</v>
      </c>
      <c r="O45" s="106">
        <v>0</v>
      </c>
      <c r="P45" s="99">
        <f>SUM(N45+O45)/1</f>
        <v>390</v>
      </c>
      <c r="Q45" s="100">
        <v>450</v>
      </c>
      <c r="R45" s="98">
        <v>435</v>
      </c>
      <c r="S45" s="99">
        <f t="shared" si="12"/>
        <v>442.5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0</v>
      </c>
      <c r="F46" s="144">
        <v>217</v>
      </c>
      <c r="G46" s="111">
        <v>191</v>
      </c>
      <c r="H46" s="128">
        <v>179.5</v>
      </c>
      <c r="I46" s="116">
        <f t="shared" si="18"/>
        <v>195.83333333333334</v>
      </c>
      <c r="J46" s="115">
        <v>318</v>
      </c>
      <c r="K46" s="136">
        <v>341</v>
      </c>
      <c r="L46" s="111">
        <v>405</v>
      </c>
      <c r="M46" s="96">
        <f t="shared" si="1"/>
        <v>354.66666666666669</v>
      </c>
      <c r="N46" s="117">
        <v>385</v>
      </c>
      <c r="O46" s="118">
        <v>450</v>
      </c>
      <c r="P46" s="119">
        <f t="shared" si="15"/>
        <v>417.5</v>
      </c>
      <c r="Q46" s="117">
        <v>280</v>
      </c>
      <c r="R46" s="118">
        <v>280</v>
      </c>
      <c r="S46" s="99">
        <f t="shared" si="12"/>
        <v>280</v>
      </c>
      <c r="T46" s="121"/>
    </row>
    <row r="47" spans="1:20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K7" sqref="K7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09" t="s">
        <v>108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121"/>
    </row>
    <row r="2" spans="1:18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121"/>
    </row>
    <row r="3" spans="1:18" ht="18.75" customHeight="1" thickBot="1" x14ac:dyDescent="0.3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121"/>
    </row>
    <row r="4" spans="1:18" ht="28.9" customHeight="1" thickBot="1" x14ac:dyDescent="0.3">
      <c r="A4" s="238" t="s">
        <v>0</v>
      </c>
      <c r="B4" s="241" t="s">
        <v>1</v>
      </c>
      <c r="C4" s="241" t="s">
        <v>68</v>
      </c>
      <c r="D4" s="243" t="s">
        <v>18</v>
      </c>
      <c r="E4" s="235"/>
      <c r="F4" s="235"/>
      <c r="G4" s="235"/>
      <c r="H4" s="235"/>
      <c r="I4" s="235"/>
      <c r="J4" s="235"/>
      <c r="K4" s="236"/>
      <c r="L4" s="228" t="s">
        <v>73</v>
      </c>
      <c r="M4" s="229"/>
      <c r="N4" s="230"/>
      <c r="O4" s="245" t="s">
        <v>78</v>
      </c>
      <c r="P4" s="246"/>
      <c r="Q4" s="247"/>
      <c r="R4" s="121"/>
    </row>
    <row r="5" spans="1:18" ht="40.5" customHeight="1" thickBot="1" x14ac:dyDescent="0.3">
      <c r="A5" s="239"/>
      <c r="B5" s="242"/>
      <c r="C5" s="242"/>
      <c r="D5" s="244"/>
      <c r="E5" s="232" t="s">
        <v>77</v>
      </c>
      <c r="F5" s="232"/>
      <c r="G5" s="233"/>
      <c r="H5" s="206" t="s">
        <v>14</v>
      </c>
      <c r="I5" s="207"/>
      <c r="J5" s="207"/>
      <c r="K5" s="207"/>
      <c r="L5" s="207"/>
      <c r="M5" s="207"/>
      <c r="N5" s="207"/>
      <c r="O5" s="207"/>
      <c r="P5" s="207"/>
      <c r="Q5" s="208"/>
      <c r="R5" s="121"/>
    </row>
    <row r="6" spans="1:18" ht="58.5" customHeight="1" thickBot="1" x14ac:dyDescent="0.3">
      <c r="A6" s="240"/>
      <c r="B6" s="242"/>
      <c r="C6" s="242"/>
      <c r="D6" s="244"/>
      <c r="E6" s="74" t="s">
        <v>67</v>
      </c>
      <c r="F6" s="74" t="s">
        <v>72</v>
      </c>
      <c r="G6" s="76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2">
        <v>0</v>
      </c>
      <c r="F7" s="82">
        <v>0</v>
      </c>
      <c r="G7" s="195">
        <f>(E7+F7)/2</f>
        <v>0</v>
      </c>
      <c r="H7" s="193">
        <v>0</v>
      </c>
      <c r="I7" s="82">
        <v>963</v>
      </c>
      <c r="J7" s="82">
        <v>0</v>
      </c>
      <c r="K7" s="84">
        <f>(H7+I7+J7)/1</f>
        <v>963</v>
      </c>
      <c r="L7" s="86">
        <v>0</v>
      </c>
      <c r="M7" s="87">
        <v>0</v>
      </c>
      <c r="N7" s="88">
        <v>0</v>
      </c>
      <c r="O7" s="86">
        <v>320</v>
      </c>
      <c r="P7" s="87">
        <v>0</v>
      </c>
      <c r="Q7" s="183">
        <f>SUM(O7+P7)/1</f>
        <v>320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5">
        <v>818</v>
      </c>
      <c r="F8" s="95">
        <v>883</v>
      </c>
      <c r="G8" s="196">
        <f t="shared" ref="G8:G46" si="0">(E8+F8)/2</f>
        <v>850.5</v>
      </c>
      <c r="H8" s="190">
        <v>672</v>
      </c>
      <c r="I8" s="95">
        <v>879</v>
      </c>
      <c r="J8" s="95">
        <v>745</v>
      </c>
      <c r="K8" s="96">
        <f>(H8+I8+J8)/3</f>
        <v>765.33333333333337</v>
      </c>
      <c r="L8" s="97">
        <v>1400</v>
      </c>
      <c r="M8" s="98">
        <v>990</v>
      </c>
      <c r="N8" s="99">
        <f>SUM(L8+M8)/2</f>
        <v>1195</v>
      </c>
      <c r="O8" s="100">
        <v>1050</v>
      </c>
      <c r="P8" s="98">
        <v>970</v>
      </c>
      <c r="Q8" s="99">
        <f>SUM(O8+P8)/2</f>
        <v>1010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5">
        <v>292</v>
      </c>
      <c r="F9" s="95">
        <v>325</v>
      </c>
      <c r="G9" s="196">
        <f t="shared" si="0"/>
        <v>308.5</v>
      </c>
      <c r="H9" s="190">
        <v>450</v>
      </c>
      <c r="I9" s="95">
        <v>731</v>
      </c>
      <c r="J9" s="95">
        <v>422</v>
      </c>
      <c r="K9" s="96">
        <f t="shared" ref="K9:K11" si="1">(H9+I9+J9)/3</f>
        <v>534.33333333333337</v>
      </c>
      <c r="L9" s="100">
        <v>0</v>
      </c>
      <c r="M9" s="98">
        <v>490</v>
      </c>
      <c r="N9" s="99">
        <f>SUM(L9+M9)/1</f>
        <v>490</v>
      </c>
      <c r="O9" s="100">
        <v>525</v>
      </c>
      <c r="P9" s="98">
        <v>0</v>
      </c>
      <c r="Q9" s="99">
        <f>SUM(O9+P9)/1</f>
        <v>525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5">
        <v>406</v>
      </c>
      <c r="F10" s="95">
        <v>505</v>
      </c>
      <c r="G10" s="196">
        <f t="shared" si="0"/>
        <v>455.5</v>
      </c>
      <c r="H10" s="190">
        <v>466</v>
      </c>
      <c r="I10" s="95">
        <v>672</v>
      </c>
      <c r="J10" s="95">
        <v>540</v>
      </c>
      <c r="K10" s="96">
        <f t="shared" si="1"/>
        <v>559.33333333333337</v>
      </c>
      <c r="L10" s="100">
        <v>560</v>
      </c>
      <c r="M10" s="98">
        <v>695</v>
      </c>
      <c r="N10" s="99">
        <f>SUM(L10+M10)/2</f>
        <v>627.5</v>
      </c>
      <c r="O10" s="100">
        <v>860</v>
      </c>
      <c r="P10" s="98">
        <v>860</v>
      </c>
      <c r="Q10" s="99">
        <f t="shared" ref="Q10:Q11" si="2">SUM(O10+P10)/2</f>
        <v>860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5">
        <v>350</v>
      </c>
      <c r="F11" s="95">
        <v>415</v>
      </c>
      <c r="G11" s="196">
        <f t="shared" si="0"/>
        <v>382.5</v>
      </c>
      <c r="H11" s="190">
        <v>403</v>
      </c>
      <c r="I11" s="95">
        <v>392</v>
      </c>
      <c r="J11" s="135">
        <v>300</v>
      </c>
      <c r="K11" s="96">
        <f t="shared" si="1"/>
        <v>365</v>
      </c>
      <c r="L11" s="100">
        <v>395</v>
      </c>
      <c r="M11" s="98">
        <v>395</v>
      </c>
      <c r="N11" s="99">
        <f>SUM(L11+M11)/2</f>
        <v>395</v>
      </c>
      <c r="O11" s="100">
        <v>175</v>
      </c>
      <c r="P11" s="98">
        <v>470</v>
      </c>
      <c r="Q11" s="99">
        <f t="shared" si="2"/>
        <v>322.5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5">
        <v>759</v>
      </c>
      <c r="F12" s="95">
        <v>470</v>
      </c>
      <c r="G12" s="196">
        <f t="shared" si="0"/>
        <v>614.5</v>
      </c>
      <c r="H12" s="190">
        <v>753</v>
      </c>
      <c r="I12" s="95">
        <v>1057</v>
      </c>
      <c r="J12" s="95">
        <v>0</v>
      </c>
      <c r="K12" s="96">
        <f>(H12+I12+J12)/2</f>
        <v>905</v>
      </c>
      <c r="L12" s="100">
        <v>0</v>
      </c>
      <c r="M12" s="98">
        <v>0</v>
      </c>
      <c r="N12" s="99"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5">
        <v>92</v>
      </c>
      <c r="F13" s="95">
        <v>92</v>
      </c>
      <c r="G13" s="196">
        <f t="shared" si="0"/>
        <v>92</v>
      </c>
      <c r="H13" s="190">
        <v>99</v>
      </c>
      <c r="I13" s="95">
        <v>92</v>
      </c>
      <c r="J13" s="135">
        <v>85</v>
      </c>
      <c r="K13" s="96">
        <f t="shared" ref="K13:K46" si="3">(H13+I13+J13)/3</f>
        <v>92</v>
      </c>
      <c r="L13" s="100">
        <v>0</v>
      </c>
      <c r="M13" s="98">
        <v>92</v>
      </c>
      <c r="N13" s="99">
        <f>SUM(L13+M13)/1</f>
        <v>92</v>
      </c>
      <c r="O13" s="100">
        <v>0</v>
      </c>
      <c r="P13" s="98">
        <v>0</v>
      </c>
      <c r="Q13" s="99">
        <f t="shared" ref="Q13:Q14" si="4"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5">
        <v>619</v>
      </c>
      <c r="F14" s="95">
        <v>226</v>
      </c>
      <c r="G14" s="196">
        <f t="shared" si="0"/>
        <v>422.5</v>
      </c>
      <c r="H14" s="190">
        <v>230</v>
      </c>
      <c r="I14" s="95">
        <v>325</v>
      </c>
      <c r="J14" s="95">
        <v>500</v>
      </c>
      <c r="K14" s="96">
        <f t="shared" si="3"/>
        <v>351.66666666666669</v>
      </c>
      <c r="L14" s="100">
        <v>0</v>
      </c>
      <c r="M14" s="98">
        <v>0</v>
      </c>
      <c r="N14" s="99">
        <f t="shared" ref="N14" si="5">SUM(L14+M14)/2</f>
        <v>0</v>
      </c>
      <c r="O14" s="100">
        <v>0</v>
      </c>
      <c r="P14" s="98">
        <v>0</v>
      </c>
      <c r="Q14" s="99">
        <f t="shared" si="4"/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5">
        <v>505</v>
      </c>
      <c r="F15" s="95">
        <v>510</v>
      </c>
      <c r="G15" s="196">
        <f t="shared" si="0"/>
        <v>507.5</v>
      </c>
      <c r="H15" s="190">
        <v>556</v>
      </c>
      <c r="I15" s="95">
        <v>682</v>
      </c>
      <c r="J15" s="95">
        <v>480</v>
      </c>
      <c r="K15" s="96">
        <f t="shared" si="3"/>
        <v>572.66666666666663</v>
      </c>
      <c r="L15" s="100">
        <v>0</v>
      </c>
      <c r="M15" s="98">
        <v>695</v>
      </c>
      <c r="N15" s="99">
        <f>SUM(L15+M15)/1</f>
        <v>695</v>
      </c>
      <c r="O15" s="100">
        <v>780</v>
      </c>
      <c r="P15" s="98">
        <v>724</v>
      </c>
      <c r="Q15" s="99">
        <f>SUM(O15+P15)/2</f>
        <v>752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5">
        <v>570</v>
      </c>
      <c r="F16" s="95">
        <v>2047</v>
      </c>
      <c r="G16" s="196">
        <f t="shared" si="0"/>
        <v>1308.5</v>
      </c>
      <c r="H16" s="190">
        <v>1283</v>
      </c>
      <c r="I16" s="95">
        <v>738</v>
      </c>
      <c r="J16" s="95">
        <v>2100</v>
      </c>
      <c r="K16" s="96">
        <f t="shared" si="3"/>
        <v>1373.6666666666667</v>
      </c>
      <c r="L16" s="100">
        <v>1250</v>
      </c>
      <c r="M16" s="98">
        <v>0</v>
      </c>
      <c r="N16" s="99">
        <f>SUM(L16+M16)/1</f>
        <v>1250</v>
      </c>
      <c r="O16" s="100">
        <v>1775</v>
      </c>
      <c r="P16" s="98">
        <v>1000</v>
      </c>
      <c r="Q16" s="99">
        <f t="shared" ref="Q16:Q17" si="6">SUM(O16+P16)/2</f>
        <v>1387.5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5">
        <v>193.33</v>
      </c>
      <c r="F17" s="95">
        <v>210</v>
      </c>
      <c r="G17" s="196">
        <f t="shared" si="0"/>
        <v>201.66500000000002</v>
      </c>
      <c r="H17" s="190">
        <v>271.25</v>
      </c>
      <c r="I17" s="95">
        <v>189</v>
      </c>
      <c r="J17" s="95">
        <v>225</v>
      </c>
      <c r="K17" s="96">
        <f t="shared" si="3"/>
        <v>228.41666666666666</v>
      </c>
      <c r="L17" s="100">
        <v>233</v>
      </c>
      <c r="M17" s="98">
        <v>216</v>
      </c>
      <c r="N17" s="99">
        <f t="shared" ref="N17:N19" si="7">SUM(L17+M17)/2</f>
        <v>224.5</v>
      </c>
      <c r="O17" s="100">
        <v>195</v>
      </c>
      <c r="P17" s="98">
        <v>195</v>
      </c>
      <c r="Q17" s="99">
        <f t="shared" si="6"/>
        <v>195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5">
        <v>484</v>
      </c>
      <c r="F18" s="95">
        <v>510</v>
      </c>
      <c r="G18" s="196">
        <f t="shared" si="0"/>
        <v>497</v>
      </c>
      <c r="H18" s="190">
        <v>308</v>
      </c>
      <c r="I18" s="95">
        <v>514</v>
      </c>
      <c r="J18" s="95">
        <v>590</v>
      </c>
      <c r="K18" s="96">
        <f t="shared" si="3"/>
        <v>470.66666666666669</v>
      </c>
      <c r="L18" s="100">
        <v>0</v>
      </c>
      <c r="M18" s="98">
        <v>540</v>
      </c>
      <c r="N18" s="99">
        <f>SUM(L18+M18)/1</f>
        <v>540</v>
      </c>
      <c r="O18" s="100">
        <v>590</v>
      </c>
      <c r="P18" s="98">
        <v>0</v>
      </c>
      <c r="Q18" s="99">
        <f>SUM(O18+P18)/1</f>
        <v>590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5">
        <v>517.39</v>
      </c>
      <c r="F19" s="95">
        <v>414</v>
      </c>
      <c r="G19" s="196">
        <f t="shared" si="0"/>
        <v>465.69499999999999</v>
      </c>
      <c r="H19" s="190">
        <v>544.74</v>
      </c>
      <c r="I19" s="95">
        <v>504</v>
      </c>
      <c r="J19" s="95">
        <v>690</v>
      </c>
      <c r="K19" s="96">
        <f t="shared" si="3"/>
        <v>579.58000000000004</v>
      </c>
      <c r="L19" s="100">
        <v>972</v>
      </c>
      <c r="M19" s="98">
        <v>720</v>
      </c>
      <c r="N19" s="99">
        <f t="shared" si="7"/>
        <v>846</v>
      </c>
      <c r="O19" s="100">
        <v>700</v>
      </c>
      <c r="P19" s="98">
        <v>875</v>
      </c>
      <c r="Q19" s="99">
        <f>SUM(O19+P19)/2</f>
        <v>787.5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5">
        <v>770</v>
      </c>
      <c r="F20" s="95">
        <v>661</v>
      </c>
      <c r="G20" s="196">
        <f t="shared" si="0"/>
        <v>715.5</v>
      </c>
      <c r="H20" s="190">
        <v>775</v>
      </c>
      <c r="I20" s="95">
        <v>681</v>
      </c>
      <c r="J20" s="95">
        <v>800</v>
      </c>
      <c r="K20" s="96">
        <f t="shared" si="3"/>
        <v>752</v>
      </c>
      <c r="L20" s="100">
        <v>0</v>
      </c>
      <c r="M20" s="98">
        <v>710</v>
      </c>
      <c r="N20" s="99">
        <f>SUM(L20+M20)/1</f>
        <v>710</v>
      </c>
      <c r="O20" s="100">
        <v>975</v>
      </c>
      <c r="P20" s="106">
        <v>825</v>
      </c>
      <c r="Q20" s="99">
        <f t="shared" ref="Q20:Q25" si="8">SUM(O20+P20)/2</f>
        <v>900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5">
        <v>126.5</v>
      </c>
      <c r="F21" s="95">
        <v>104</v>
      </c>
      <c r="G21" s="196">
        <f t="shared" si="0"/>
        <v>115.25</v>
      </c>
      <c r="H21" s="190">
        <v>122</v>
      </c>
      <c r="I21" s="95">
        <v>115</v>
      </c>
      <c r="J21" s="95">
        <v>145</v>
      </c>
      <c r="K21" s="96">
        <f t="shared" si="3"/>
        <v>127.33333333333333</v>
      </c>
      <c r="L21" s="130">
        <v>170</v>
      </c>
      <c r="M21" s="98">
        <v>125</v>
      </c>
      <c r="N21" s="99">
        <f>SUM(L21+M21)/2</f>
        <v>147.5</v>
      </c>
      <c r="O21" s="100">
        <v>135</v>
      </c>
      <c r="P21" s="98">
        <v>165</v>
      </c>
      <c r="Q21" s="99">
        <f t="shared" si="8"/>
        <v>150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5">
        <v>812</v>
      </c>
      <c r="F22" s="95">
        <v>775</v>
      </c>
      <c r="G22" s="196">
        <f t="shared" si="0"/>
        <v>793.5</v>
      </c>
      <c r="H22" s="190">
        <v>1074</v>
      </c>
      <c r="I22" s="95">
        <v>1141</v>
      </c>
      <c r="J22" s="95">
        <v>980</v>
      </c>
      <c r="K22" s="96">
        <f t="shared" si="3"/>
        <v>1065</v>
      </c>
      <c r="L22" s="100">
        <v>1035</v>
      </c>
      <c r="M22" s="98">
        <v>1015</v>
      </c>
      <c r="N22" s="99">
        <f t="shared" ref="N22:N31" si="9">SUM(L22+M22)/2</f>
        <v>1025</v>
      </c>
      <c r="O22" s="100">
        <v>1375</v>
      </c>
      <c r="P22" s="98">
        <v>1100</v>
      </c>
      <c r="Q22" s="99">
        <f t="shared" si="8"/>
        <v>1237.5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5">
        <v>190</v>
      </c>
      <c r="F23" s="90">
        <v>188</v>
      </c>
      <c r="G23" s="196">
        <f t="shared" si="0"/>
        <v>189</v>
      </c>
      <c r="H23" s="191">
        <v>202</v>
      </c>
      <c r="I23" s="95">
        <v>162</v>
      </c>
      <c r="J23" s="95">
        <v>175</v>
      </c>
      <c r="K23" s="96">
        <f t="shared" si="3"/>
        <v>179.66666666666666</v>
      </c>
      <c r="L23" s="100">
        <v>215</v>
      </c>
      <c r="M23" s="98">
        <v>210</v>
      </c>
      <c r="N23" s="99">
        <f t="shared" si="9"/>
        <v>212.5</v>
      </c>
      <c r="O23" s="100">
        <v>260</v>
      </c>
      <c r="P23" s="98">
        <v>190</v>
      </c>
      <c r="Q23" s="99">
        <f t="shared" si="8"/>
        <v>225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5">
        <v>93.5</v>
      </c>
      <c r="F24" s="95">
        <v>103</v>
      </c>
      <c r="G24" s="196">
        <f t="shared" si="0"/>
        <v>98.25</v>
      </c>
      <c r="H24" s="190">
        <v>122</v>
      </c>
      <c r="I24" s="95">
        <v>111</v>
      </c>
      <c r="J24" s="135">
        <v>95</v>
      </c>
      <c r="K24" s="96">
        <f t="shared" si="3"/>
        <v>109.33333333333333</v>
      </c>
      <c r="L24" s="100">
        <v>120</v>
      </c>
      <c r="M24" s="98">
        <v>105</v>
      </c>
      <c r="N24" s="99">
        <f t="shared" si="9"/>
        <v>112.5</v>
      </c>
      <c r="O24" s="100">
        <v>120</v>
      </c>
      <c r="P24" s="98">
        <v>100</v>
      </c>
      <c r="Q24" s="99">
        <f t="shared" si="8"/>
        <v>110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5">
        <v>210</v>
      </c>
      <c r="F25" s="95">
        <v>347</v>
      </c>
      <c r="G25" s="196">
        <f t="shared" si="0"/>
        <v>278.5</v>
      </c>
      <c r="H25" s="190">
        <v>357</v>
      </c>
      <c r="I25" s="95">
        <v>380</v>
      </c>
      <c r="J25" s="90">
        <v>325</v>
      </c>
      <c r="K25" s="96">
        <f t="shared" si="3"/>
        <v>354</v>
      </c>
      <c r="L25" s="97">
        <v>340</v>
      </c>
      <c r="M25" s="98">
        <v>435</v>
      </c>
      <c r="N25" s="99">
        <f t="shared" si="9"/>
        <v>387.5</v>
      </c>
      <c r="O25" s="100">
        <v>410</v>
      </c>
      <c r="P25" s="98">
        <v>300</v>
      </c>
      <c r="Q25" s="99">
        <f t="shared" si="8"/>
        <v>355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5">
        <v>337</v>
      </c>
      <c r="F26" s="95">
        <v>341</v>
      </c>
      <c r="G26" s="196">
        <f t="shared" si="0"/>
        <v>339</v>
      </c>
      <c r="H26" s="190">
        <v>335</v>
      </c>
      <c r="I26" s="95">
        <v>396</v>
      </c>
      <c r="J26" s="95">
        <v>730</v>
      </c>
      <c r="K26" s="96">
        <f t="shared" si="3"/>
        <v>487</v>
      </c>
      <c r="L26" s="100">
        <v>555</v>
      </c>
      <c r="M26" s="98">
        <v>426</v>
      </c>
      <c r="N26" s="99">
        <f t="shared" si="9"/>
        <v>490.5</v>
      </c>
      <c r="O26" s="100">
        <v>390</v>
      </c>
      <c r="P26" s="98">
        <v>0</v>
      </c>
      <c r="Q26" s="99">
        <f>SUM(O26+P26)/1</f>
        <v>390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5">
        <v>456</v>
      </c>
      <c r="F27" s="95">
        <v>1597</v>
      </c>
      <c r="G27" s="196">
        <f t="shared" si="0"/>
        <v>1026.5</v>
      </c>
      <c r="H27" s="190">
        <v>1500</v>
      </c>
      <c r="I27" s="95">
        <v>830</v>
      </c>
      <c r="J27" s="95">
        <v>430</v>
      </c>
      <c r="K27" s="96">
        <f t="shared" si="3"/>
        <v>920</v>
      </c>
      <c r="L27" s="100">
        <v>1800</v>
      </c>
      <c r="M27" s="98">
        <v>740</v>
      </c>
      <c r="N27" s="99">
        <f t="shared" si="9"/>
        <v>1270</v>
      </c>
      <c r="O27" s="100">
        <v>1900</v>
      </c>
      <c r="P27" s="98">
        <v>900</v>
      </c>
      <c r="Q27" s="99">
        <f t="shared" ref="Q27:Q30" si="10">SUM(O27+P27)/2</f>
        <v>1400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5">
        <v>44</v>
      </c>
      <c r="F28" s="95">
        <v>55</v>
      </c>
      <c r="G28" s="196">
        <f t="shared" si="0"/>
        <v>49.5</v>
      </c>
      <c r="H28" s="190">
        <v>50</v>
      </c>
      <c r="I28" s="95">
        <v>48</v>
      </c>
      <c r="J28" s="95">
        <v>50</v>
      </c>
      <c r="K28" s="96">
        <f t="shared" si="3"/>
        <v>49.333333333333336</v>
      </c>
      <c r="L28" s="97">
        <v>85</v>
      </c>
      <c r="M28" s="98">
        <v>65</v>
      </c>
      <c r="N28" s="99">
        <f>SUM(L28+M28)/2</f>
        <v>75</v>
      </c>
      <c r="O28" s="100">
        <v>60</v>
      </c>
      <c r="P28" s="98">
        <v>60</v>
      </c>
      <c r="Q28" s="99">
        <f t="shared" si="10"/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5">
        <v>3200</v>
      </c>
      <c r="F29" s="95">
        <v>3367</v>
      </c>
      <c r="G29" s="196">
        <f t="shared" si="0"/>
        <v>3283.5</v>
      </c>
      <c r="H29" s="190">
        <v>2938.46</v>
      </c>
      <c r="I29" s="95">
        <v>4400</v>
      </c>
      <c r="J29" s="95">
        <v>2270</v>
      </c>
      <c r="K29" s="96">
        <f t="shared" si="3"/>
        <v>3202.8199999999997</v>
      </c>
      <c r="L29" s="100">
        <v>3300</v>
      </c>
      <c r="M29" s="98">
        <v>3600</v>
      </c>
      <c r="N29" s="99">
        <f t="shared" si="9"/>
        <v>3450</v>
      </c>
      <c r="O29" s="100">
        <v>5000</v>
      </c>
      <c r="P29" s="98">
        <v>1400</v>
      </c>
      <c r="Q29" s="99">
        <f t="shared" si="10"/>
        <v>3200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5">
        <v>53.6</v>
      </c>
      <c r="F30" s="95">
        <v>67</v>
      </c>
      <c r="G30" s="196">
        <f t="shared" si="0"/>
        <v>60.3</v>
      </c>
      <c r="H30" s="190">
        <v>60</v>
      </c>
      <c r="I30" s="95">
        <v>65</v>
      </c>
      <c r="J30" s="95">
        <v>60</v>
      </c>
      <c r="K30" s="96">
        <f t="shared" si="3"/>
        <v>61.666666666666664</v>
      </c>
      <c r="L30" s="100">
        <v>95</v>
      </c>
      <c r="M30" s="98">
        <v>75</v>
      </c>
      <c r="N30" s="99">
        <f t="shared" si="9"/>
        <v>85</v>
      </c>
      <c r="O30" s="100">
        <v>120</v>
      </c>
      <c r="P30" s="98">
        <v>55</v>
      </c>
      <c r="Q30" s="99">
        <f t="shared" si="10"/>
        <v>87.5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5">
        <v>0</v>
      </c>
      <c r="F31" s="95">
        <v>74</v>
      </c>
      <c r="G31" s="196">
        <f>(E31+F31)/1</f>
        <v>74</v>
      </c>
      <c r="H31" s="190">
        <v>108</v>
      </c>
      <c r="I31" s="95">
        <v>114</v>
      </c>
      <c r="J31" s="95">
        <v>108</v>
      </c>
      <c r="K31" s="96">
        <f t="shared" si="3"/>
        <v>110</v>
      </c>
      <c r="L31" s="100">
        <v>108</v>
      </c>
      <c r="M31" s="98">
        <v>130</v>
      </c>
      <c r="N31" s="99">
        <f t="shared" si="9"/>
        <v>119</v>
      </c>
      <c r="O31" s="100">
        <v>0</v>
      </c>
      <c r="P31" s="98">
        <v>122</v>
      </c>
      <c r="Q31" s="99">
        <f>SUM(O31+P31)/1</f>
        <v>122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5">
        <v>82.5</v>
      </c>
      <c r="F32" s="95">
        <v>80</v>
      </c>
      <c r="G32" s="196">
        <f t="shared" si="0"/>
        <v>81.25</v>
      </c>
      <c r="H32" s="190">
        <v>120</v>
      </c>
      <c r="I32" s="95">
        <v>96.66</v>
      </c>
      <c r="J32" s="95">
        <v>120</v>
      </c>
      <c r="K32" s="96">
        <f t="shared" si="3"/>
        <v>112.21999999999998</v>
      </c>
      <c r="L32" s="100">
        <v>0</v>
      </c>
      <c r="M32" s="98">
        <v>100</v>
      </c>
      <c r="N32" s="99">
        <f>SUM(L32+M32)/1</f>
        <v>100</v>
      </c>
      <c r="O32" s="100">
        <v>120</v>
      </c>
      <c r="P32" s="98">
        <v>114</v>
      </c>
      <c r="Q32" s="99">
        <f t="shared" ref="Q32:Q46" si="11">SUM(O32+P32)/2</f>
        <v>117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5">
        <v>81</v>
      </c>
      <c r="F33" s="95">
        <v>121</v>
      </c>
      <c r="G33" s="196">
        <f t="shared" si="0"/>
        <v>101</v>
      </c>
      <c r="H33" s="190">
        <v>131</v>
      </c>
      <c r="I33" s="95">
        <v>114</v>
      </c>
      <c r="J33" s="95">
        <v>113</v>
      </c>
      <c r="K33" s="96">
        <f t="shared" si="3"/>
        <v>119.33333333333333</v>
      </c>
      <c r="L33" s="100">
        <v>145</v>
      </c>
      <c r="M33" s="98">
        <v>100</v>
      </c>
      <c r="N33" s="99">
        <f>SUM(L33+M33)/2</f>
        <v>122.5</v>
      </c>
      <c r="O33" s="100">
        <v>165</v>
      </c>
      <c r="P33" s="98">
        <v>100</v>
      </c>
      <c r="Q33" s="99">
        <f t="shared" si="11"/>
        <v>132.5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0">
        <v>67</v>
      </c>
      <c r="F34" s="95">
        <v>73</v>
      </c>
      <c r="G34" s="196">
        <f t="shared" si="0"/>
        <v>70</v>
      </c>
      <c r="H34" s="190">
        <v>0</v>
      </c>
      <c r="I34" s="95">
        <v>72</v>
      </c>
      <c r="J34" s="95">
        <v>80</v>
      </c>
      <c r="K34" s="96">
        <f>(H34+I34+J34)/2</f>
        <v>76</v>
      </c>
      <c r="L34" s="100">
        <v>90</v>
      </c>
      <c r="M34" s="98">
        <v>75</v>
      </c>
      <c r="N34" s="99">
        <f t="shared" ref="N34:N35" si="12">SUM(L34+M34)/2</f>
        <v>82.5</v>
      </c>
      <c r="O34" s="100">
        <v>120</v>
      </c>
      <c r="P34" s="98">
        <v>70</v>
      </c>
      <c r="Q34" s="99">
        <f t="shared" si="11"/>
        <v>95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5">
        <v>67</v>
      </c>
      <c r="F35" s="95">
        <v>79</v>
      </c>
      <c r="G35" s="196">
        <f t="shared" si="0"/>
        <v>73</v>
      </c>
      <c r="H35" s="190">
        <v>77</v>
      </c>
      <c r="I35" s="95">
        <v>82</v>
      </c>
      <c r="J35" s="95">
        <v>80</v>
      </c>
      <c r="K35" s="96">
        <f t="shared" si="3"/>
        <v>79.666666666666671</v>
      </c>
      <c r="L35" s="100">
        <v>95</v>
      </c>
      <c r="M35" s="98">
        <v>80</v>
      </c>
      <c r="N35" s="99">
        <f t="shared" si="12"/>
        <v>87.5</v>
      </c>
      <c r="O35" s="100">
        <v>0</v>
      </c>
      <c r="P35" s="98">
        <v>70</v>
      </c>
      <c r="Q35" s="99">
        <f>SUM(O35+P35)/1</f>
        <v>70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0">
        <v>80</v>
      </c>
      <c r="F36" s="95">
        <v>76</v>
      </c>
      <c r="G36" s="196">
        <f t="shared" si="0"/>
        <v>78</v>
      </c>
      <c r="H36" s="190">
        <v>87</v>
      </c>
      <c r="I36" s="95">
        <v>77</v>
      </c>
      <c r="J36" s="95">
        <v>80</v>
      </c>
      <c r="K36" s="96">
        <f t="shared" si="3"/>
        <v>81.333333333333329</v>
      </c>
      <c r="L36" s="100">
        <v>85</v>
      </c>
      <c r="M36" s="98">
        <v>0</v>
      </c>
      <c r="N36" s="99">
        <f>SUM(L36+M36)/1</f>
        <v>85</v>
      </c>
      <c r="O36" s="100">
        <v>80</v>
      </c>
      <c r="P36" s="98">
        <v>75</v>
      </c>
      <c r="Q36" s="99">
        <f t="shared" si="11"/>
        <v>77.5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5">
        <v>72.260000000000005</v>
      </c>
      <c r="F37" s="95">
        <v>97</v>
      </c>
      <c r="G37" s="196">
        <f t="shared" si="0"/>
        <v>84.63</v>
      </c>
      <c r="H37" s="190">
        <v>225</v>
      </c>
      <c r="I37" s="95">
        <v>190</v>
      </c>
      <c r="J37" s="95">
        <v>210</v>
      </c>
      <c r="K37" s="96">
        <f t="shared" si="3"/>
        <v>208.33333333333334</v>
      </c>
      <c r="L37" s="100">
        <v>225</v>
      </c>
      <c r="M37" s="98">
        <v>300</v>
      </c>
      <c r="N37" s="99">
        <f t="shared" ref="N37:N46" si="13">SUM(L37+M37)/2</f>
        <v>262.5</v>
      </c>
      <c r="O37" s="100">
        <v>161</v>
      </c>
      <c r="P37" s="98">
        <v>90</v>
      </c>
      <c r="Q37" s="99">
        <f t="shared" si="11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5">
        <v>78</v>
      </c>
      <c r="F38" s="95">
        <v>162</v>
      </c>
      <c r="G38" s="196">
        <f t="shared" si="0"/>
        <v>120</v>
      </c>
      <c r="H38" s="190">
        <v>100</v>
      </c>
      <c r="I38" s="95">
        <v>84</v>
      </c>
      <c r="J38" s="95">
        <v>115</v>
      </c>
      <c r="K38" s="96">
        <f t="shared" si="3"/>
        <v>99.666666666666671</v>
      </c>
      <c r="L38" s="100">
        <v>110</v>
      </c>
      <c r="M38" s="98">
        <v>300</v>
      </c>
      <c r="N38" s="99">
        <f t="shared" si="13"/>
        <v>205</v>
      </c>
      <c r="O38" s="100">
        <v>161</v>
      </c>
      <c r="P38" s="98">
        <v>90</v>
      </c>
      <c r="Q38" s="99">
        <f t="shared" si="11"/>
        <v>125.5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5">
        <v>99.5</v>
      </c>
      <c r="F39" s="95">
        <v>88</v>
      </c>
      <c r="G39" s="196">
        <f t="shared" si="0"/>
        <v>93.75</v>
      </c>
      <c r="H39" s="190">
        <v>114</v>
      </c>
      <c r="I39" s="95">
        <v>116</v>
      </c>
      <c r="J39" s="95">
        <v>75</v>
      </c>
      <c r="K39" s="96">
        <f t="shared" si="3"/>
        <v>101.66666666666667</v>
      </c>
      <c r="L39" s="97">
        <v>140</v>
      </c>
      <c r="M39" s="98">
        <v>120</v>
      </c>
      <c r="N39" s="99">
        <f t="shared" si="13"/>
        <v>130</v>
      </c>
      <c r="O39" s="100">
        <v>115</v>
      </c>
      <c r="P39" s="98">
        <v>115</v>
      </c>
      <c r="Q39" s="99">
        <f t="shared" si="11"/>
        <v>115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5">
        <v>112</v>
      </c>
      <c r="F40" s="95">
        <v>87</v>
      </c>
      <c r="G40" s="196">
        <f t="shared" si="0"/>
        <v>99.5</v>
      </c>
      <c r="H40" s="192">
        <v>120</v>
      </c>
      <c r="I40" s="95">
        <v>147</v>
      </c>
      <c r="J40" s="90">
        <v>145</v>
      </c>
      <c r="K40" s="96">
        <f t="shared" si="3"/>
        <v>137.33333333333334</v>
      </c>
      <c r="L40" s="100">
        <v>130</v>
      </c>
      <c r="M40" s="98">
        <v>135</v>
      </c>
      <c r="N40" s="99">
        <f t="shared" si="13"/>
        <v>132.5</v>
      </c>
      <c r="O40" s="100">
        <v>130</v>
      </c>
      <c r="P40" s="106">
        <v>120</v>
      </c>
      <c r="Q40" s="99">
        <f t="shared" si="11"/>
        <v>125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0">
        <v>81</v>
      </c>
      <c r="F41" s="95">
        <v>76</v>
      </c>
      <c r="G41" s="196">
        <f t="shared" si="0"/>
        <v>78.5</v>
      </c>
      <c r="H41" s="190">
        <v>95</v>
      </c>
      <c r="I41" s="95">
        <v>93</v>
      </c>
      <c r="J41" s="90">
        <v>90</v>
      </c>
      <c r="K41" s="96">
        <f t="shared" si="3"/>
        <v>92.666666666666671</v>
      </c>
      <c r="L41" s="100">
        <v>135</v>
      </c>
      <c r="M41" s="98">
        <v>135</v>
      </c>
      <c r="N41" s="99">
        <f t="shared" si="13"/>
        <v>135</v>
      </c>
      <c r="O41" s="100">
        <v>110</v>
      </c>
      <c r="P41" s="98">
        <v>95</v>
      </c>
      <c r="Q41" s="99">
        <f t="shared" si="11"/>
        <v>102.5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5">
        <v>79</v>
      </c>
      <c r="F42" s="95">
        <v>105</v>
      </c>
      <c r="G42" s="196">
        <f t="shared" si="0"/>
        <v>92</v>
      </c>
      <c r="H42" s="190">
        <v>148</v>
      </c>
      <c r="I42" s="95">
        <v>155</v>
      </c>
      <c r="J42" s="95">
        <v>75</v>
      </c>
      <c r="K42" s="96">
        <f t="shared" si="3"/>
        <v>126</v>
      </c>
      <c r="L42" s="97">
        <v>90</v>
      </c>
      <c r="M42" s="98">
        <v>165</v>
      </c>
      <c r="N42" s="99">
        <f t="shared" si="13"/>
        <v>127.5</v>
      </c>
      <c r="O42" s="100">
        <v>110</v>
      </c>
      <c r="P42" s="98">
        <v>95</v>
      </c>
      <c r="Q42" s="99">
        <f t="shared" si="11"/>
        <v>102.5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95">
        <v>81</v>
      </c>
      <c r="F43" s="95">
        <v>65</v>
      </c>
      <c r="G43" s="196">
        <f t="shared" si="0"/>
        <v>73</v>
      </c>
      <c r="H43" s="190">
        <v>107</v>
      </c>
      <c r="I43" s="95">
        <v>116</v>
      </c>
      <c r="J43" s="95">
        <v>75</v>
      </c>
      <c r="K43" s="96">
        <f t="shared" si="3"/>
        <v>99.333333333333329</v>
      </c>
      <c r="L43" s="97">
        <v>165</v>
      </c>
      <c r="M43" s="98">
        <v>135</v>
      </c>
      <c r="N43" s="99">
        <f t="shared" si="13"/>
        <v>150</v>
      </c>
      <c r="O43" s="100">
        <v>95</v>
      </c>
      <c r="P43" s="133">
        <v>95</v>
      </c>
      <c r="Q43" s="99">
        <f t="shared" si="11"/>
        <v>95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95">
        <v>327.39999999999998</v>
      </c>
      <c r="F44" s="95">
        <v>290</v>
      </c>
      <c r="G44" s="196">
        <f t="shared" si="0"/>
        <v>308.7</v>
      </c>
      <c r="H44" s="190">
        <v>414</v>
      </c>
      <c r="I44" s="95">
        <v>525</v>
      </c>
      <c r="J44" s="135">
        <v>390</v>
      </c>
      <c r="K44" s="96">
        <f t="shared" si="3"/>
        <v>443</v>
      </c>
      <c r="L44" s="100">
        <v>0</v>
      </c>
      <c r="M44" s="98">
        <v>465</v>
      </c>
      <c r="N44" s="99">
        <f>SUM(L44+M44)/1</f>
        <v>465</v>
      </c>
      <c r="O44" s="100">
        <v>460</v>
      </c>
      <c r="P44" s="108">
        <v>370</v>
      </c>
      <c r="Q44" s="99">
        <f t="shared" si="11"/>
        <v>415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35">
        <v>303</v>
      </c>
      <c r="F45" s="95">
        <v>203</v>
      </c>
      <c r="G45" s="196">
        <f t="shared" si="0"/>
        <v>253</v>
      </c>
      <c r="H45" s="192">
        <v>414</v>
      </c>
      <c r="I45" s="95">
        <v>537</v>
      </c>
      <c r="J45" s="135">
        <v>390</v>
      </c>
      <c r="K45" s="96">
        <f t="shared" si="3"/>
        <v>447</v>
      </c>
      <c r="L45" s="100">
        <v>0</v>
      </c>
      <c r="M45" s="98">
        <v>0</v>
      </c>
      <c r="N45" s="99">
        <f>SUM(L45+M45)/1</f>
        <v>0</v>
      </c>
      <c r="O45" s="100">
        <v>450</v>
      </c>
      <c r="P45" s="98">
        <v>435</v>
      </c>
      <c r="Q45" s="99">
        <f t="shared" si="11"/>
        <v>442.5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1">
        <v>217</v>
      </c>
      <c r="F46" s="111">
        <v>191</v>
      </c>
      <c r="G46" s="196">
        <f t="shared" si="0"/>
        <v>204</v>
      </c>
      <c r="H46" s="194">
        <v>253</v>
      </c>
      <c r="I46" s="111">
        <v>310</v>
      </c>
      <c r="J46" s="111">
        <v>300</v>
      </c>
      <c r="K46" s="96">
        <f t="shared" si="3"/>
        <v>287.66666666666669</v>
      </c>
      <c r="L46" s="117">
        <v>385</v>
      </c>
      <c r="M46" s="118">
        <v>450</v>
      </c>
      <c r="N46" s="119">
        <f t="shared" si="13"/>
        <v>417.5</v>
      </c>
      <c r="O46" s="117">
        <v>280</v>
      </c>
      <c r="P46" s="147">
        <v>360</v>
      </c>
      <c r="Q46" s="119">
        <f t="shared" si="11"/>
        <v>320</v>
      </c>
      <c r="R46" s="121"/>
    </row>
    <row r="47" spans="1:18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167"/>
    </row>
    <row r="48" spans="1:18" ht="21.75" customHeight="1" x14ac:dyDescent="0.25"/>
    <row r="50" spans="1:17" s="3" customFormat="1" x14ac:dyDescent="0.2">
      <c r="A50" s="2"/>
      <c r="B50" s="18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86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abSelected="1" topLeftCell="B1" zoomScale="80" zoomScaleNormal="80" workbookViewId="0">
      <pane xSplit="3" topLeftCell="E1" activePane="topRight" state="frozen"/>
      <selection activeCell="B1" sqref="B1"/>
      <selection pane="topRight" activeCell="P24" sqref="P24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09" t="s">
        <v>109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121"/>
    </row>
    <row r="2" spans="1:18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121"/>
    </row>
    <row r="3" spans="1:18" ht="18.75" customHeight="1" thickBot="1" x14ac:dyDescent="0.3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121"/>
    </row>
    <row r="4" spans="1:18" ht="28.9" customHeight="1" thickBot="1" x14ac:dyDescent="0.3">
      <c r="A4" s="238" t="s">
        <v>0</v>
      </c>
      <c r="B4" s="241" t="s">
        <v>1</v>
      </c>
      <c r="C4" s="241" t="s">
        <v>68</v>
      </c>
      <c r="D4" s="243" t="s">
        <v>18</v>
      </c>
      <c r="E4" s="235"/>
      <c r="F4" s="235"/>
      <c r="G4" s="235"/>
      <c r="H4" s="235"/>
      <c r="I4" s="235"/>
      <c r="J4" s="235"/>
      <c r="K4" s="236"/>
      <c r="L4" s="228" t="s">
        <v>73</v>
      </c>
      <c r="M4" s="229"/>
      <c r="N4" s="230"/>
      <c r="O4" s="245" t="s">
        <v>78</v>
      </c>
      <c r="P4" s="246"/>
      <c r="Q4" s="247"/>
      <c r="R4" s="121"/>
    </row>
    <row r="5" spans="1:18" ht="40.5" customHeight="1" thickBot="1" x14ac:dyDescent="0.3">
      <c r="A5" s="239"/>
      <c r="B5" s="242"/>
      <c r="C5" s="242"/>
      <c r="D5" s="244"/>
      <c r="E5" s="232" t="s">
        <v>77</v>
      </c>
      <c r="F5" s="232"/>
      <c r="G5" s="233"/>
      <c r="H5" s="206" t="s">
        <v>14</v>
      </c>
      <c r="I5" s="207"/>
      <c r="J5" s="207"/>
      <c r="K5" s="207"/>
      <c r="L5" s="207"/>
      <c r="M5" s="207"/>
      <c r="N5" s="207"/>
      <c r="O5" s="207"/>
      <c r="P5" s="207"/>
      <c r="Q5" s="208"/>
      <c r="R5" s="121"/>
    </row>
    <row r="6" spans="1:18" ht="58.5" customHeight="1" thickBot="1" x14ac:dyDescent="0.3">
      <c r="A6" s="240"/>
      <c r="B6" s="242"/>
      <c r="C6" s="242"/>
      <c r="D6" s="244"/>
      <c r="E6" s="74" t="s">
        <v>67</v>
      </c>
      <c r="F6" s="74" t="s">
        <v>72</v>
      </c>
      <c r="G6" s="76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2">
        <v>0</v>
      </c>
      <c r="F7" s="82">
        <v>0</v>
      </c>
      <c r="G7" s="195">
        <f>(E7+F7)/2</f>
        <v>0</v>
      </c>
      <c r="H7" s="193">
        <v>0</v>
      </c>
      <c r="I7" s="82">
        <v>963</v>
      </c>
      <c r="J7" s="82">
        <v>0</v>
      </c>
      <c r="K7" s="195">
        <f>(H7+I7+J7)/1</f>
        <v>963</v>
      </c>
      <c r="L7" s="200">
        <v>0</v>
      </c>
      <c r="M7" s="87">
        <v>0</v>
      </c>
      <c r="N7" s="88">
        <v>0</v>
      </c>
      <c r="O7" s="86">
        <v>320</v>
      </c>
      <c r="P7" s="87">
        <v>0</v>
      </c>
      <c r="Q7" s="183">
        <f>SUM(O7+P7)/1</f>
        <v>320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5">
        <v>818</v>
      </c>
      <c r="F8" s="95">
        <v>883</v>
      </c>
      <c r="G8" s="196">
        <f t="shared" ref="G8:G46" si="0">(E8+F8)/2</f>
        <v>850.5</v>
      </c>
      <c r="H8" s="190">
        <v>672</v>
      </c>
      <c r="I8" s="95">
        <v>879</v>
      </c>
      <c r="J8" s="95">
        <v>745</v>
      </c>
      <c r="K8" s="196">
        <f>(H8+I8+J8)/3</f>
        <v>765.33333333333337</v>
      </c>
      <c r="L8" s="198">
        <v>0</v>
      </c>
      <c r="M8" s="98">
        <v>990</v>
      </c>
      <c r="N8" s="99">
        <f>SUM(L8+M8)/1</f>
        <v>990</v>
      </c>
      <c r="O8" s="100">
        <v>1050</v>
      </c>
      <c r="P8" s="98">
        <v>970</v>
      </c>
      <c r="Q8" s="99">
        <f>SUM(O8+P8)/2</f>
        <v>1010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5">
        <v>292</v>
      </c>
      <c r="F9" s="95">
        <v>325</v>
      </c>
      <c r="G9" s="196">
        <f t="shared" si="0"/>
        <v>308.5</v>
      </c>
      <c r="H9" s="190">
        <v>450</v>
      </c>
      <c r="I9" s="95">
        <v>731</v>
      </c>
      <c r="J9" s="95">
        <v>422</v>
      </c>
      <c r="K9" s="196">
        <f t="shared" ref="K9:K11" si="1">(H9+I9+J9)/3</f>
        <v>534.33333333333337</v>
      </c>
      <c r="L9" s="198">
        <v>0</v>
      </c>
      <c r="M9" s="106">
        <v>550</v>
      </c>
      <c r="N9" s="99">
        <f>SUM(L9+M9)/1</f>
        <v>550</v>
      </c>
      <c r="O9" s="100">
        <v>525</v>
      </c>
      <c r="P9" s="98">
        <v>0</v>
      </c>
      <c r="Q9" s="99">
        <f>SUM(O9+P9)/1</f>
        <v>525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5">
        <v>406</v>
      </c>
      <c r="F10" s="95">
        <v>505</v>
      </c>
      <c r="G10" s="196">
        <f t="shared" si="0"/>
        <v>455.5</v>
      </c>
      <c r="H10" s="190">
        <v>466</v>
      </c>
      <c r="I10" s="95">
        <v>672</v>
      </c>
      <c r="J10" s="95">
        <v>540</v>
      </c>
      <c r="K10" s="196">
        <f t="shared" si="1"/>
        <v>559.33333333333337</v>
      </c>
      <c r="L10" s="198">
        <v>750</v>
      </c>
      <c r="M10" s="98">
        <v>695</v>
      </c>
      <c r="N10" s="99">
        <f>SUM(L10+M10)/2</f>
        <v>722.5</v>
      </c>
      <c r="O10" s="100">
        <v>860</v>
      </c>
      <c r="P10" s="98">
        <v>860</v>
      </c>
      <c r="Q10" s="99">
        <f t="shared" ref="Q10:Q11" si="2">SUM(O10+P10)/2</f>
        <v>860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5">
        <v>350</v>
      </c>
      <c r="F11" s="95">
        <v>415</v>
      </c>
      <c r="G11" s="196">
        <f t="shared" si="0"/>
        <v>382.5</v>
      </c>
      <c r="H11" s="190">
        <v>403</v>
      </c>
      <c r="I11" s="95">
        <v>392</v>
      </c>
      <c r="J11" s="95">
        <v>330</v>
      </c>
      <c r="K11" s="196">
        <f t="shared" si="1"/>
        <v>375</v>
      </c>
      <c r="L11" s="198">
        <v>395</v>
      </c>
      <c r="M11" s="98">
        <v>0</v>
      </c>
      <c r="N11" s="99">
        <f>SUM(L11+M11)/1</f>
        <v>395</v>
      </c>
      <c r="O11" s="100">
        <v>175</v>
      </c>
      <c r="P11" s="98">
        <v>470</v>
      </c>
      <c r="Q11" s="99">
        <f t="shared" si="2"/>
        <v>322.5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5">
        <v>759</v>
      </c>
      <c r="F12" s="95">
        <v>470</v>
      </c>
      <c r="G12" s="196">
        <f t="shared" si="0"/>
        <v>614.5</v>
      </c>
      <c r="H12" s="190">
        <v>753</v>
      </c>
      <c r="I12" s="95">
        <v>1057</v>
      </c>
      <c r="J12" s="95">
        <v>0</v>
      </c>
      <c r="K12" s="196">
        <f>(H12+I12+J12)/2</f>
        <v>905</v>
      </c>
      <c r="L12" s="198">
        <v>0</v>
      </c>
      <c r="M12" s="98">
        <v>0</v>
      </c>
      <c r="N12" s="99"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5">
        <v>92</v>
      </c>
      <c r="F13" s="95">
        <v>92</v>
      </c>
      <c r="G13" s="196">
        <f t="shared" si="0"/>
        <v>92</v>
      </c>
      <c r="H13" s="190">
        <v>99</v>
      </c>
      <c r="I13" s="95">
        <v>92</v>
      </c>
      <c r="J13" s="95">
        <v>85</v>
      </c>
      <c r="K13" s="196">
        <f t="shared" ref="K13:K46" si="3">(H13+I13+J13)/3</f>
        <v>92</v>
      </c>
      <c r="L13" s="198">
        <v>0</v>
      </c>
      <c r="M13" s="98">
        <v>92</v>
      </c>
      <c r="N13" s="99">
        <f>SUM(L13+M13)/1</f>
        <v>92</v>
      </c>
      <c r="O13" s="100">
        <v>0</v>
      </c>
      <c r="P13" s="98">
        <v>0</v>
      </c>
      <c r="Q13" s="99">
        <f t="shared" ref="Q13:Q14" si="4"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5">
        <v>619</v>
      </c>
      <c r="F14" s="95">
        <v>226</v>
      </c>
      <c r="G14" s="196">
        <f t="shared" si="0"/>
        <v>422.5</v>
      </c>
      <c r="H14" s="190">
        <v>230</v>
      </c>
      <c r="I14" s="95">
        <v>325</v>
      </c>
      <c r="J14" s="95">
        <v>500</v>
      </c>
      <c r="K14" s="196">
        <f t="shared" si="3"/>
        <v>351.66666666666669</v>
      </c>
      <c r="L14" s="198">
        <v>0</v>
      </c>
      <c r="M14" s="98">
        <v>0</v>
      </c>
      <c r="N14" s="99">
        <f t="shared" ref="N14" si="5">SUM(L14+M14)/2</f>
        <v>0</v>
      </c>
      <c r="O14" s="100">
        <v>0</v>
      </c>
      <c r="P14" s="98">
        <v>0</v>
      </c>
      <c r="Q14" s="99">
        <f t="shared" si="4"/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5">
        <v>505</v>
      </c>
      <c r="F15" s="95">
        <v>510</v>
      </c>
      <c r="G15" s="196">
        <f t="shared" si="0"/>
        <v>507.5</v>
      </c>
      <c r="H15" s="190">
        <v>556</v>
      </c>
      <c r="I15" s="95">
        <v>682</v>
      </c>
      <c r="J15" s="95">
        <v>480</v>
      </c>
      <c r="K15" s="196">
        <f t="shared" si="3"/>
        <v>572.66666666666663</v>
      </c>
      <c r="L15" s="199">
        <v>455</v>
      </c>
      <c r="M15" s="98">
        <v>800</v>
      </c>
      <c r="N15" s="99">
        <f>SUM(L15+M15)/2</f>
        <v>627.5</v>
      </c>
      <c r="O15" s="100">
        <v>780</v>
      </c>
      <c r="P15" s="98">
        <v>724</v>
      </c>
      <c r="Q15" s="99">
        <f>SUM(O15+P15)/2</f>
        <v>752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5">
        <v>570</v>
      </c>
      <c r="F16" s="95">
        <v>2047</v>
      </c>
      <c r="G16" s="196">
        <f t="shared" si="0"/>
        <v>1308.5</v>
      </c>
      <c r="H16" s="190">
        <v>1283</v>
      </c>
      <c r="I16" s="95">
        <v>738</v>
      </c>
      <c r="J16" s="95">
        <v>2100</v>
      </c>
      <c r="K16" s="196">
        <f t="shared" si="3"/>
        <v>1373.6666666666667</v>
      </c>
      <c r="L16" s="198">
        <v>1250</v>
      </c>
      <c r="M16" s="106">
        <v>2350</v>
      </c>
      <c r="N16" s="99">
        <f>SUM(L16+M16)/2</f>
        <v>1800</v>
      </c>
      <c r="O16" s="100">
        <v>1775</v>
      </c>
      <c r="P16" s="98">
        <v>1000</v>
      </c>
      <c r="Q16" s="99">
        <f t="shared" ref="Q16:Q17" si="6">SUM(O16+P16)/2</f>
        <v>1387.5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5">
        <v>193.33</v>
      </c>
      <c r="F17" s="95">
        <v>210</v>
      </c>
      <c r="G17" s="196">
        <f t="shared" si="0"/>
        <v>201.66500000000002</v>
      </c>
      <c r="H17" s="190">
        <v>271.25</v>
      </c>
      <c r="I17" s="95">
        <v>189</v>
      </c>
      <c r="J17" s="95">
        <v>225</v>
      </c>
      <c r="K17" s="196">
        <f t="shared" si="3"/>
        <v>228.41666666666666</v>
      </c>
      <c r="L17" s="199">
        <v>233</v>
      </c>
      <c r="M17" s="98">
        <v>216</v>
      </c>
      <c r="N17" s="99">
        <f t="shared" ref="N17:N19" si="7">SUM(L17+M17)/2</f>
        <v>224.5</v>
      </c>
      <c r="O17" s="100">
        <v>195</v>
      </c>
      <c r="P17" s="98">
        <v>195</v>
      </c>
      <c r="Q17" s="99">
        <f t="shared" si="6"/>
        <v>195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5">
        <v>484</v>
      </c>
      <c r="F18" s="95">
        <v>510</v>
      </c>
      <c r="G18" s="196">
        <f t="shared" si="0"/>
        <v>497</v>
      </c>
      <c r="H18" s="190">
        <v>308</v>
      </c>
      <c r="I18" s="95">
        <v>514</v>
      </c>
      <c r="J18" s="95">
        <v>590</v>
      </c>
      <c r="K18" s="196">
        <f t="shared" si="3"/>
        <v>470.66666666666669</v>
      </c>
      <c r="L18" s="198">
        <v>0</v>
      </c>
      <c r="M18" s="98">
        <v>0</v>
      </c>
      <c r="N18" s="99">
        <f>SUM(L18+M18)/1</f>
        <v>0</v>
      </c>
      <c r="O18" s="100">
        <v>590</v>
      </c>
      <c r="P18" s="98">
        <v>0</v>
      </c>
      <c r="Q18" s="99">
        <f>SUM(O18+P18)/1</f>
        <v>590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5">
        <v>517.39</v>
      </c>
      <c r="F19" s="95">
        <v>414</v>
      </c>
      <c r="G19" s="196">
        <f t="shared" si="0"/>
        <v>465.69499999999999</v>
      </c>
      <c r="H19" s="190">
        <v>544.74</v>
      </c>
      <c r="I19" s="95">
        <v>504</v>
      </c>
      <c r="J19" s="90">
        <v>766</v>
      </c>
      <c r="K19" s="196">
        <f t="shared" si="3"/>
        <v>604.9133333333333</v>
      </c>
      <c r="L19" s="198">
        <v>972</v>
      </c>
      <c r="M19" s="98">
        <v>720</v>
      </c>
      <c r="N19" s="99">
        <f t="shared" si="7"/>
        <v>846</v>
      </c>
      <c r="O19" s="100">
        <v>700</v>
      </c>
      <c r="P19" s="98">
        <v>875</v>
      </c>
      <c r="Q19" s="99">
        <f>SUM(O19+P19)/2</f>
        <v>787.5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5">
        <v>770</v>
      </c>
      <c r="F20" s="95">
        <v>661</v>
      </c>
      <c r="G20" s="196">
        <f t="shared" si="0"/>
        <v>715.5</v>
      </c>
      <c r="H20" s="190">
        <v>775</v>
      </c>
      <c r="I20" s="95">
        <v>681</v>
      </c>
      <c r="J20" s="95">
        <v>800</v>
      </c>
      <c r="K20" s="196">
        <f t="shared" si="3"/>
        <v>752</v>
      </c>
      <c r="L20" s="198">
        <v>0</v>
      </c>
      <c r="M20" s="98">
        <v>0</v>
      </c>
      <c r="N20" s="99">
        <f>SUM(L20+M20)/1</f>
        <v>0</v>
      </c>
      <c r="O20" s="100">
        <v>975</v>
      </c>
      <c r="P20" s="98">
        <v>825</v>
      </c>
      <c r="Q20" s="99">
        <f t="shared" ref="Q20:Q25" si="8">SUM(O20+P20)/2</f>
        <v>900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5">
        <v>126.5</v>
      </c>
      <c r="F21" s="95">
        <v>104</v>
      </c>
      <c r="G21" s="196">
        <f t="shared" si="0"/>
        <v>115.25</v>
      </c>
      <c r="H21" s="190">
        <v>122</v>
      </c>
      <c r="I21" s="95">
        <v>115</v>
      </c>
      <c r="J21" s="95">
        <v>150</v>
      </c>
      <c r="K21" s="196">
        <f t="shared" si="3"/>
        <v>129</v>
      </c>
      <c r="L21" s="198">
        <v>175</v>
      </c>
      <c r="M21" s="98">
        <v>215</v>
      </c>
      <c r="N21" s="99">
        <f>SUM(L21+M21)/2</f>
        <v>195</v>
      </c>
      <c r="O21" s="100">
        <v>135</v>
      </c>
      <c r="P21" s="98">
        <v>165</v>
      </c>
      <c r="Q21" s="99">
        <f t="shared" si="8"/>
        <v>150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5">
        <v>812</v>
      </c>
      <c r="F22" s="95">
        <v>775</v>
      </c>
      <c r="G22" s="196">
        <f t="shared" si="0"/>
        <v>793.5</v>
      </c>
      <c r="H22" s="190">
        <v>1074</v>
      </c>
      <c r="I22" s="95">
        <v>1141</v>
      </c>
      <c r="J22" s="95">
        <v>980</v>
      </c>
      <c r="K22" s="196">
        <f t="shared" si="3"/>
        <v>1065</v>
      </c>
      <c r="L22" s="199">
        <v>1190</v>
      </c>
      <c r="M22" s="98">
        <v>1015</v>
      </c>
      <c r="N22" s="99">
        <f t="shared" ref="N22:N29" si="9">SUM(L22+M22)/2</f>
        <v>1102.5</v>
      </c>
      <c r="O22" s="100">
        <v>1375</v>
      </c>
      <c r="P22" s="98">
        <v>1100</v>
      </c>
      <c r="Q22" s="99">
        <f t="shared" si="8"/>
        <v>1237.5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5">
        <v>190</v>
      </c>
      <c r="F23" s="95">
        <v>188</v>
      </c>
      <c r="G23" s="196">
        <f t="shared" si="0"/>
        <v>189</v>
      </c>
      <c r="H23" s="190">
        <v>202</v>
      </c>
      <c r="I23" s="95">
        <v>162</v>
      </c>
      <c r="J23" s="95">
        <v>175</v>
      </c>
      <c r="K23" s="196">
        <f t="shared" si="3"/>
        <v>179.66666666666666</v>
      </c>
      <c r="L23" s="198">
        <v>220</v>
      </c>
      <c r="M23" s="98">
        <v>220</v>
      </c>
      <c r="N23" s="99">
        <f t="shared" si="9"/>
        <v>220</v>
      </c>
      <c r="O23" s="100">
        <v>260</v>
      </c>
      <c r="P23" s="98">
        <v>190</v>
      </c>
      <c r="Q23" s="99">
        <f t="shared" si="8"/>
        <v>225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5">
        <v>93.5</v>
      </c>
      <c r="F24" s="95">
        <v>103</v>
      </c>
      <c r="G24" s="196">
        <f t="shared" si="0"/>
        <v>98.25</v>
      </c>
      <c r="H24" s="190">
        <v>122</v>
      </c>
      <c r="I24" s="95">
        <v>111</v>
      </c>
      <c r="J24" s="90">
        <v>100</v>
      </c>
      <c r="K24" s="196">
        <f t="shared" si="3"/>
        <v>111</v>
      </c>
      <c r="L24" s="198">
        <v>120</v>
      </c>
      <c r="M24" s="98">
        <v>190</v>
      </c>
      <c r="N24" s="99">
        <f t="shared" si="9"/>
        <v>155</v>
      </c>
      <c r="O24" s="100">
        <v>120</v>
      </c>
      <c r="P24" s="98">
        <v>100</v>
      </c>
      <c r="Q24" s="99">
        <f t="shared" si="8"/>
        <v>110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5">
        <v>210</v>
      </c>
      <c r="F25" s="95">
        <v>347</v>
      </c>
      <c r="G25" s="196">
        <f t="shared" si="0"/>
        <v>278.5</v>
      </c>
      <c r="H25" s="190">
        <v>357</v>
      </c>
      <c r="I25" s="95">
        <v>380</v>
      </c>
      <c r="J25" s="95">
        <v>320</v>
      </c>
      <c r="K25" s="196">
        <f t="shared" si="3"/>
        <v>352.33333333333331</v>
      </c>
      <c r="L25" s="198">
        <v>340</v>
      </c>
      <c r="M25" s="98">
        <v>435</v>
      </c>
      <c r="N25" s="99">
        <f t="shared" si="9"/>
        <v>387.5</v>
      </c>
      <c r="O25" s="100">
        <v>410</v>
      </c>
      <c r="P25" s="98">
        <v>300</v>
      </c>
      <c r="Q25" s="99">
        <f t="shared" si="8"/>
        <v>355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5">
        <v>337</v>
      </c>
      <c r="F26" s="95">
        <v>341</v>
      </c>
      <c r="G26" s="196">
        <f t="shared" si="0"/>
        <v>339</v>
      </c>
      <c r="H26" s="190">
        <v>335</v>
      </c>
      <c r="I26" s="95">
        <v>396</v>
      </c>
      <c r="J26" s="95">
        <v>730</v>
      </c>
      <c r="K26" s="196">
        <f t="shared" si="3"/>
        <v>487</v>
      </c>
      <c r="L26" s="198">
        <v>555</v>
      </c>
      <c r="M26" s="98">
        <v>426</v>
      </c>
      <c r="N26" s="99">
        <f t="shared" si="9"/>
        <v>490.5</v>
      </c>
      <c r="O26" s="100">
        <v>390</v>
      </c>
      <c r="P26" s="98">
        <v>0</v>
      </c>
      <c r="Q26" s="99">
        <f>SUM(O26+P26)/1</f>
        <v>390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0">
        <v>470</v>
      </c>
      <c r="F27" s="95">
        <v>1597</v>
      </c>
      <c r="G27" s="196">
        <f t="shared" si="0"/>
        <v>1033.5</v>
      </c>
      <c r="H27" s="190">
        <v>1500</v>
      </c>
      <c r="I27" s="95">
        <v>830</v>
      </c>
      <c r="J27" s="95">
        <v>430</v>
      </c>
      <c r="K27" s="196">
        <f t="shared" si="3"/>
        <v>920</v>
      </c>
      <c r="L27" s="198">
        <v>1800</v>
      </c>
      <c r="M27" s="98">
        <v>1225</v>
      </c>
      <c r="N27" s="99">
        <f t="shared" si="9"/>
        <v>1512.5</v>
      </c>
      <c r="O27" s="100">
        <v>1900</v>
      </c>
      <c r="P27" s="98">
        <v>900</v>
      </c>
      <c r="Q27" s="99">
        <f t="shared" ref="Q27:Q30" si="10">SUM(O27+P27)/2</f>
        <v>1400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5">
        <v>44</v>
      </c>
      <c r="F28" s="95">
        <v>55</v>
      </c>
      <c r="G28" s="196">
        <f t="shared" si="0"/>
        <v>49.5</v>
      </c>
      <c r="H28" s="190">
        <v>50</v>
      </c>
      <c r="I28" s="95">
        <v>48</v>
      </c>
      <c r="J28" s="95">
        <v>50</v>
      </c>
      <c r="K28" s="196">
        <f t="shared" si="3"/>
        <v>49.333333333333336</v>
      </c>
      <c r="L28" s="198">
        <v>85</v>
      </c>
      <c r="M28" s="98">
        <v>65</v>
      </c>
      <c r="N28" s="99">
        <f t="shared" si="9"/>
        <v>75</v>
      </c>
      <c r="O28" s="100">
        <v>60</v>
      </c>
      <c r="P28" s="98">
        <v>60</v>
      </c>
      <c r="Q28" s="99">
        <f t="shared" si="10"/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5">
        <v>3200</v>
      </c>
      <c r="F29" s="95">
        <v>3367</v>
      </c>
      <c r="G29" s="196">
        <f t="shared" si="0"/>
        <v>3283.5</v>
      </c>
      <c r="H29" s="190">
        <v>2938.46</v>
      </c>
      <c r="I29" s="95">
        <v>4400</v>
      </c>
      <c r="J29" s="95">
        <v>2270</v>
      </c>
      <c r="K29" s="196">
        <f t="shared" si="3"/>
        <v>3202.8199999999997</v>
      </c>
      <c r="L29" s="198">
        <v>3300</v>
      </c>
      <c r="M29" s="98">
        <v>3600</v>
      </c>
      <c r="N29" s="99">
        <f t="shared" si="9"/>
        <v>3450</v>
      </c>
      <c r="O29" s="100">
        <v>5000</v>
      </c>
      <c r="P29" s="98">
        <v>1400</v>
      </c>
      <c r="Q29" s="99">
        <f t="shared" si="10"/>
        <v>3200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35">
        <v>52</v>
      </c>
      <c r="F30" s="95">
        <v>67</v>
      </c>
      <c r="G30" s="196">
        <f t="shared" si="0"/>
        <v>59.5</v>
      </c>
      <c r="H30" s="190">
        <v>60</v>
      </c>
      <c r="I30" s="95">
        <v>65</v>
      </c>
      <c r="J30" s="95">
        <v>60</v>
      </c>
      <c r="K30" s="196">
        <f t="shared" si="3"/>
        <v>61.666666666666664</v>
      </c>
      <c r="L30" s="198">
        <v>95</v>
      </c>
      <c r="M30" s="106">
        <v>75</v>
      </c>
      <c r="N30" s="99">
        <f>SUM(L30+M30)/2</f>
        <v>85</v>
      </c>
      <c r="O30" s="100">
        <v>120</v>
      </c>
      <c r="P30" s="98">
        <v>55</v>
      </c>
      <c r="Q30" s="99">
        <f t="shared" si="10"/>
        <v>87.5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5">
        <v>0</v>
      </c>
      <c r="F31" s="95">
        <v>74</v>
      </c>
      <c r="G31" s="196">
        <f>(E31+F31)/1</f>
        <v>74</v>
      </c>
      <c r="H31" s="190">
        <v>108</v>
      </c>
      <c r="I31" s="95">
        <v>114</v>
      </c>
      <c r="J31" s="95">
        <v>108</v>
      </c>
      <c r="K31" s="196">
        <f t="shared" si="3"/>
        <v>110</v>
      </c>
      <c r="L31" s="198">
        <v>108</v>
      </c>
      <c r="M31" s="98">
        <v>130</v>
      </c>
      <c r="N31" s="99">
        <f t="shared" ref="N31" si="11">SUM(L31+M31)/2</f>
        <v>119</v>
      </c>
      <c r="O31" s="100">
        <v>0</v>
      </c>
      <c r="P31" s="98">
        <v>122</v>
      </c>
      <c r="Q31" s="99">
        <f>SUM(O31+P31)/1</f>
        <v>122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5">
        <v>82.5</v>
      </c>
      <c r="F32" s="95">
        <v>80</v>
      </c>
      <c r="G32" s="196">
        <f t="shared" si="0"/>
        <v>81.25</v>
      </c>
      <c r="H32" s="190">
        <v>120</v>
      </c>
      <c r="I32" s="95">
        <v>96.66</v>
      </c>
      <c r="J32" s="95">
        <v>120</v>
      </c>
      <c r="K32" s="196">
        <f t="shared" si="3"/>
        <v>112.21999999999998</v>
      </c>
      <c r="L32" s="198">
        <v>0</v>
      </c>
      <c r="M32" s="98">
        <v>100</v>
      </c>
      <c r="N32" s="99">
        <f>SUM(L32+M32)/1</f>
        <v>100</v>
      </c>
      <c r="O32" s="100">
        <v>120</v>
      </c>
      <c r="P32" s="98">
        <v>114</v>
      </c>
      <c r="Q32" s="99">
        <f t="shared" ref="Q32:Q46" si="12">SUM(O32+P32)/2</f>
        <v>117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5">
        <v>81</v>
      </c>
      <c r="F33" s="95">
        <v>121</v>
      </c>
      <c r="G33" s="196">
        <f t="shared" si="0"/>
        <v>101</v>
      </c>
      <c r="H33" s="190">
        <v>131</v>
      </c>
      <c r="I33" s="95">
        <v>114</v>
      </c>
      <c r="J33" s="135">
        <v>113</v>
      </c>
      <c r="K33" s="196">
        <f t="shared" si="3"/>
        <v>119.33333333333333</v>
      </c>
      <c r="L33" s="198">
        <v>145</v>
      </c>
      <c r="M33" s="98">
        <v>100</v>
      </c>
      <c r="N33" s="99">
        <f>SUM(L33+M33)/2</f>
        <v>122.5</v>
      </c>
      <c r="O33" s="100">
        <v>165</v>
      </c>
      <c r="P33" s="98">
        <v>100</v>
      </c>
      <c r="Q33" s="99">
        <f t="shared" si="12"/>
        <v>132.5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5">
        <v>67</v>
      </c>
      <c r="F34" s="95">
        <v>73</v>
      </c>
      <c r="G34" s="196">
        <f t="shared" si="0"/>
        <v>70</v>
      </c>
      <c r="H34" s="190">
        <v>0</v>
      </c>
      <c r="I34" s="95">
        <v>72</v>
      </c>
      <c r="J34" s="95">
        <v>80</v>
      </c>
      <c r="K34" s="196">
        <f>(H34+I34+J34)/2</f>
        <v>76</v>
      </c>
      <c r="L34" s="198">
        <v>90</v>
      </c>
      <c r="M34" s="98">
        <v>75</v>
      </c>
      <c r="N34" s="99">
        <f t="shared" ref="N34:N35" si="13">SUM(L34+M34)/2</f>
        <v>82.5</v>
      </c>
      <c r="O34" s="100">
        <v>120</v>
      </c>
      <c r="P34" s="98">
        <v>70</v>
      </c>
      <c r="Q34" s="99">
        <f t="shared" si="12"/>
        <v>95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5">
        <v>67</v>
      </c>
      <c r="F35" s="95">
        <v>79</v>
      </c>
      <c r="G35" s="196">
        <f t="shared" si="0"/>
        <v>73</v>
      </c>
      <c r="H35" s="190">
        <v>77</v>
      </c>
      <c r="I35" s="95">
        <v>82</v>
      </c>
      <c r="J35" s="95">
        <v>80</v>
      </c>
      <c r="K35" s="196">
        <f t="shared" si="3"/>
        <v>79.666666666666671</v>
      </c>
      <c r="L35" s="198">
        <v>95</v>
      </c>
      <c r="M35" s="98">
        <v>80</v>
      </c>
      <c r="N35" s="99">
        <f t="shared" si="13"/>
        <v>87.5</v>
      </c>
      <c r="O35" s="100">
        <v>0</v>
      </c>
      <c r="P35" s="98">
        <v>70</v>
      </c>
      <c r="Q35" s="99">
        <f>SUM(O35+P35)/1</f>
        <v>70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5">
        <v>80</v>
      </c>
      <c r="F36" s="95">
        <v>76</v>
      </c>
      <c r="G36" s="196">
        <f t="shared" si="0"/>
        <v>78</v>
      </c>
      <c r="H36" s="190">
        <v>87</v>
      </c>
      <c r="I36" s="95">
        <v>77</v>
      </c>
      <c r="J36" s="95">
        <v>80</v>
      </c>
      <c r="K36" s="196">
        <f t="shared" si="3"/>
        <v>81.333333333333329</v>
      </c>
      <c r="L36" s="198">
        <v>0</v>
      </c>
      <c r="M36" s="98">
        <v>0</v>
      </c>
      <c r="N36" s="99">
        <f>SUM(L36+M36)/1</f>
        <v>0</v>
      </c>
      <c r="O36" s="100">
        <v>80</v>
      </c>
      <c r="P36" s="98">
        <v>75</v>
      </c>
      <c r="Q36" s="99">
        <f t="shared" si="12"/>
        <v>77.5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5">
        <v>72.260000000000005</v>
      </c>
      <c r="F37" s="95">
        <v>97</v>
      </c>
      <c r="G37" s="196">
        <f t="shared" si="0"/>
        <v>84.63</v>
      </c>
      <c r="H37" s="190">
        <v>225</v>
      </c>
      <c r="I37" s="95">
        <v>190</v>
      </c>
      <c r="J37" s="90">
        <v>262.5</v>
      </c>
      <c r="K37" s="196">
        <f t="shared" si="3"/>
        <v>225.83333333333334</v>
      </c>
      <c r="L37" s="198">
        <v>225</v>
      </c>
      <c r="M37" s="98">
        <v>300</v>
      </c>
      <c r="N37" s="99">
        <f t="shared" ref="N37:N46" si="14">SUM(L37+M37)/2</f>
        <v>262.5</v>
      </c>
      <c r="O37" s="100">
        <v>161</v>
      </c>
      <c r="P37" s="98">
        <v>90</v>
      </c>
      <c r="Q37" s="99">
        <f t="shared" si="12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5">
        <v>78</v>
      </c>
      <c r="F38" s="95">
        <v>162</v>
      </c>
      <c r="G38" s="196">
        <f t="shared" si="0"/>
        <v>120</v>
      </c>
      <c r="H38" s="190">
        <v>100</v>
      </c>
      <c r="I38" s="95">
        <v>84</v>
      </c>
      <c r="J38" s="95">
        <v>120</v>
      </c>
      <c r="K38" s="196">
        <f t="shared" si="3"/>
        <v>101.33333333333333</v>
      </c>
      <c r="L38" s="198">
        <v>110</v>
      </c>
      <c r="M38" s="98">
        <v>101</v>
      </c>
      <c r="N38" s="99">
        <f t="shared" si="14"/>
        <v>105.5</v>
      </c>
      <c r="O38" s="100">
        <v>161</v>
      </c>
      <c r="P38" s="98">
        <v>90</v>
      </c>
      <c r="Q38" s="99">
        <f t="shared" si="12"/>
        <v>125.5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5">
        <v>99.5</v>
      </c>
      <c r="F39" s="95">
        <v>88</v>
      </c>
      <c r="G39" s="196">
        <f t="shared" si="0"/>
        <v>93.75</v>
      </c>
      <c r="H39" s="190">
        <v>114</v>
      </c>
      <c r="I39" s="95">
        <v>113</v>
      </c>
      <c r="J39" s="135">
        <v>70</v>
      </c>
      <c r="K39" s="196">
        <f t="shared" si="3"/>
        <v>99</v>
      </c>
      <c r="L39" s="198">
        <v>140</v>
      </c>
      <c r="M39" s="98">
        <v>120</v>
      </c>
      <c r="N39" s="99">
        <f t="shared" si="14"/>
        <v>130</v>
      </c>
      <c r="O39" s="100">
        <v>115</v>
      </c>
      <c r="P39" s="98">
        <v>115</v>
      </c>
      <c r="Q39" s="99">
        <f t="shared" si="12"/>
        <v>115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5">
        <v>112</v>
      </c>
      <c r="F40" s="95">
        <v>87</v>
      </c>
      <c r="G40" s="196">
        <f t="shared" si="0"/>
        <v>99.5</v>
      </c>
      <c r="H40" s="190">
        <v>126</v>
      </c>
      <c r="I40" s="95">
        <v>147</v>
      </c>
      <c r="J40" s="135">
        <v>135</v>
      </c>
      <c r="K40" s="196">
        <f t="shared" si="3"/>
        <v>136</v>
      </c>
      <c r="L40" s="198">
        <v>130</v>
      </c>
      <c r="M40" s="98">
        <v>140</v>
      </c>
      <c r="N40" s="99">
        <f t="shared" si="14"/>
        <v>135</v>
      </c>
      <c r="O40" s="100">
        <v>130</v>
      </c>
      <c r="P40" s="98">
        <v>120</v>
      </c>
      <c r="Q40" s="99">
        <f t="shared" si="12"/>
        <v>125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5">
        <v>75</v>
      </c>
      <c r="F41" s="95">
        <v>76</v>
      </c>
      <c r="G41" s="196">
        <f t="shared" si="0"/>
        <v>75.5</v>
      </c>
      <c r="H41" s="190">
        <v>95</v>
      </c>
      <c r="I41" s="95">
        <v>93</v>
      </c>
      <c r="J41" s="95">
        <v>85</v>
      </c>
      <c r="K41" s="196">
        <f t="shared" si="3"/>
        <v>91</v>
      </c>
      <c r="L41" s="198">
        <v>135</v>
      </c>
      <c r="M41" s="98">
        <v>135</v>
      </c>
      <c r="N41" s="99">
        <f t="shared" si="14"/>
        <v>135</v>
      </c>
      <c r="O41" s="100">
        <v>110</v>
      </c>
      <c r="P41" s="98">
        <v>95</v>
      </c>
      <c r="Q41" s="99">
        <f t="shared" si="12"/>
        <v>102.5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5">
        <v>79</v>
      </c>
      <c r="F42" s="95">
        <v>105</v>
      </c>
      <c r="G42" s="196">
        <f t="shared" si="0"/>
        <v>92</v>
      </c>
      <c r="H42" s="190">
        <v>148</v>
      </c>
      <c r="I42" s="95">
        <v>155</v>
      </c>
      <c r="J42" s="95">
        <v>75</v>
      </c>
      <c r="K42" s="196">
        <f t="shared" si="3"/>
        <v>126</v>
      </c>
      <c r="L42" s="198">
        <v>190</v>
      </c>
      <c r="M42" s="98">
        <v>150</v>
      </c>
      <c r="N42" s="99">
        <f t="shared" si="14"/>
        <v>170</v>
      </c>
      <c r="O42" s="100">
        <v>110</v>
      </c>
      <c r="P42" s="98">
        <v>95</v>
      </c>
      <c r="Q42" s="99">
        <f t="shared" si="12"/>
        <v>102.5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95">
        <v>81</v>
      </c>
      <c r="F43" s="95">
        <v>65</v>
      </c>
      <c r="G43" s="196">
        <f t="shared" si="0"/>
        <v>73</v>
      </c>
      <c r="H43" s="190">
        <v>107</v>
      </c>
      <c r="I43" s="95">
        <v>116</v>
      </c>
      <c r="J43" s="135">
        <v>70</v>
      </c>
      <c r="K43" s="196">
        <f t="shared" si="3"/>
        <v>97.666666666666671</v>
      </c>
      <c r="L43" s="198">
        <v>165</v>
      </c>
      <c r="M43" s="98">
        <v>0</v>
      </c>
      <c r="N43" s="99">
        <f>SUM(L43+M43)/1</f>
        <v>165</v>
      </c>
      <c r="O43" s="100">
        <v>95</v>
      </c>
      <c r="P43" s="98">
        <v>95</v>
      </c>
      <c r="Q43" s="99">
        <f t="shared" si="12"/>
        <v>95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35">
        <v>290</v>
      </c>
      <c r="F44" s="95">
        <v>290</v>
      </c>
      <c r="G44" s="196">
        <f t="shared" si="0"/>
        <v>290</v>
      </c>
      <c r="H44" s="190">
        <v>418</v>
      </c>
      <c r="I44" s="135">
        <v>480</v>
      </c>
      <c r="J44" s="135">
        <v>345</v>
      </c>
      <c r="K44" s="196">
        <f t="shared" si="3"/>
        <v>414.33333333333331</v>
      </c>
      <c r="L44" s="199">
        <v>360</v>
      </c>
      <c r="M44" s="98">
        <v>475</v>
      </c>
      <c r="N44" s="99">
        <f>SUM(L44+M44)/2</f>
        <v>417.5</v>
      </c>
      <c r="O44" s="100">
        <v>460</v>
      </c>
      <c r="P44" s="108">
        <v>370</v>
      </c>
      <c r="Q44" s="99">
        <f t="shared" si="12"/>
        <v>415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95">
        <v>253</v>
      </c>
      <c r="F45" s="95">
        <v>203</v>
      </c>
      <c r="G45" s="196">
        <f t="shared" si="0"/>
        <v>228</v>
      </c>
      <c r="H45" s="190">
        <v>360</v>
      </c>
      <c r="I45" s="135">
        <v>440</v>
      </c>
      <c r="J45" s="95">
        <v>300</v>
      </c>
      <c r="K45" s="196">
        <f t="shared" si="3"/>
        <v>366.66666666666669</v>
      </c>
      <c r="L45" s="199">
        <v>360</v>
      </c>
      <c r="M45" s="98">
        <v>480</v>
      </c>
      <c r="N45" s="99">
        <f>SUM(L45+M45)/2</f>
        <v>420</v>
      </c>
      <c r="O45" s="100">
        <v>450</v>
      </c>
      <c r="P45" s="98">
        <v>435</v>
      </c>
      <c r="Q45" s="99">
        <f t="shared" si="12"/>
        <v>442.5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1">
        <v>217</v>
      </c>
      <c r="F46" s="111">
        <v>191</v>
      </c>
      <c r="G46" s="196">
        <f t="shared" si="0"/>
        <v>204</v>
      </c>
      <c r="H46" s="197">
        <v>253</v>
      </c>
      <c r="I46" s="144">
        <v>240</v>
      </c>
      <c r="J46" s="111">
        <v>300</v>
      </c>
      <c r="K46" s="196">
        <f t="shared" si="3"/>
        <v>264.33333333333331</v>
      </c>
      <c r="L46" s="201">
        <v>385</v>
      </c>
      <c r="M46" s="118">
        <v>390</v>
      </c>
      <c r="N46" s="119">
        <f t="shared" si="14"/>
        <v>387.5</v>
      </c>
      <c r="O46" s="117">
        <v>280</v>
      </c>
      <c r="P46" s="118">
        <v>360</v>
      </c>
      <c r="Q46" s="119">
        <f t="shared" si="12"/>
        <v>320</v>
      </c>
      <c r="R46" s="121"/>
    </row>
    <row r="47" spans="1:18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39" sqref="L39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09" t="s">
        <v>88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9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</row>
    <row r="3" spans="1:19" ht="18.75" customHeight="1" thickBot="1" x14ac:dyDescent="0.3">
      <c r="A3" s="210"/>
      <c r="B3" s="211"/>
      <c r="C3" s="211"/>
      <c r="D3" s="210"/>
      <c r="E3" s="211"/>
      <c r="F3" s="211"/>
      <c r="G3" s="211"/>
      <c r="H3" s="211"/>
      <c r="I3" s="211"/>
      <c r="J3" s="211"/>
      <c r="K3" s="211"/>
      <c r="L3" s="211"/>
      <c r="M3" s="211"/>
    </row>
    <row r="4" spans="1:19" ht="28.9" customHeight="1" thickBot="1" x14ac:dyDescent="0.3">
      <c r="A4" s="212" t="s">
        <v>0</v>
      </c>
      <c r="B4" s="215" t="s">
        <v>1</v>
      </c>
      <c r="C4" s="215" t="s">
        <v>68</v>
      </c>
      <c r="D4" s="217" t="s">
        <v>18</v>
      </c>
      <c r="E4" s="234" t="s">
        <v>74</v>
      </c>
      <c r="F4" s="235"/>
      <c r="G4" s="235"/>
      <c r="H4" s="235"/>
      <c r="I4" s="235"/>
      <c r="J4" s="235"/>
      <c r="K4" s="235"/>
      <c r="L4" s="235"/>
      <c r="M4" s="236"/>
      <c r="N4" s="228" t="s">
        <v>73</v>
      </c>
      <c r="O4" s="229"/>
      <c r="P4" s="230"/>
      <c r="Q4" s="203" t="s">
        <v>78</v>
      </c>
      <c r="R4" s="204"/>
      <c r="S4" s="205"/>
    </row>
    <row r="5" spans="1:19" ht="40.5" customHeight="1" thickBot="1" x14ac:dyDescent="0.3">
      <c r="A5" s="213"/>
      <c r="B5" s="216"/>
      <c r="C5" s="216"/>
      <c r="D5" s="218"/>
      <c r="E5" s="231" t="s">
        <v>77</v>
      </c>
      <c r="F5" s="232"/>
      <c r="G5" s="232"/>
      <c r="H5" s="232"/>
      <c r="I5" s="233"/>
      <c r="J5" s="206" t="s">
        <v>14</v>
      </c>
      <c r="K5" s="207"/>
      <c r="L5" s="207"/>
      <c r="M5" s="207"/>
      <c r="N5" s="207"/>
      <c r="O5" s="207"/>
      <c r="P5" s="207"/>
      <c r="Q5" s="207"/>
      <c r="R5" s="207"/>
      <c r="S5" s="208"/>
    </row>
    <row r="6" spans="1:19" ht="58.5" customHeight="1" thickBot="1" x14ac:dyDescent="0.3">
      <c r="A6" s="214"/>
      <c r="B6" s="216"/>
      <c r="C6" s="216"/>
      <c r="D6" s="218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5">
        <v>797</v>
      </c>
      <c r="G8" s="95">
        <v>660</v>
      </c>
      <c r="H8" s="92">
        <v>846.5</v>
      </c>
      <c r="I8" s="93">
        <f t="shared" ref="I8:I11" si="0">(E8+F8+G8+H8)/4</f>
        <v>787.375</v>
      </c>
      <c r="J8" s="94">
        <v>672</v>
      </c>
      <c r="K8" s="95">
        <v>1015</v>
      </c>
      <c r="L8" s="95">
        <v>861</v>
      </c>
      <c r="M8" s="96">
        <f>(J8+K8+L8)/3</f>
        <v>849.33333333333337</v>
      </c>
      <c r="N8" s="97">
        <v>1400</v>
      </c>
      <c r="O8" s="98">
        <v>0</v>
      </c>
      <c r="P8" s="99">
        <f>SUM(N8+O8)/1</f>
        <v>1400</v>
      </c>
      <c r="Q8" s="97">
        <v>990</v>
      </c>
      <c r="R8" s="98">
        <v>935</v>
      </c>
      <c r="S8" s="19">
        <f>SUM(Q8+R8)/2</f>
        <v>962.5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400</v>
      </c>
      <c r="K9" s="95">
        <v>494</v>
      </c>
      <c r="L9" s="95">
        <v>470</v>
      </c>
      <c r="M9" s="96">
        <f t="shared" ref="M9:M13" si="1">(J9+K9+L9)/3</f>
        <v>454.66666666666669</v>
      </c>
      <c r="N9" s="100">
        <v>0</v>
      </c>
      <c r="O9" s="98">
        <v>450</v>
      </c>
      <c r="P9" s="99">
        <f>SUM(N9+O9)/1</f>
        <v>450</v>
      </c>
      <c r="Q9" s="100">
        <v>290</v>
      </c>
      <c r="R9" s="98">
        <v>455</v>
      </c>
      <c r="S9" s="19">
        <f t="shared" ref="S9:S11" si="2"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476</v>
      </c>
      <c r="K10" s="95">
        <v>546</v>
      </c>
      <c r="L10" s="95">
        <v>450</v>
      </c>
      <c r="M10" s="96">
        <f t="shared" si="1"/>
        <v>490.66666666666669</v>
      </c>
      <c r="N10" s="100">
        <v>555</v>
      </c>
      <c r="O10" s="98">
        <v>675</v>
      </c>
      <c r="P10" s="99">
        <f t="shared" ref="P10:P11" si="3">SUM(N10+O10)/2</f>
        <v>615</v>
      </c>
      <c r="Q10" s="100">
        <v>560</v>
      </c>
      <c r="R10" s="98">
        <v>500</v>
      </c>
      <c r="S10" s="19">
        <f t="shared" si="2"/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5">
        <v>312</v>
      </c>
      <c r="H11" s="92">
        <v>300</v>
      </c>
      <c r="I11" s="93">
        <f t="shared" si="0"/>
        <v>291.25</v>
      </c>
      <c r="J11" s="94">
        <v>344</v>
      </c>
      <c r="K11" s="95">
        <v>364</v>
      </c>
      <c r="L11" s="95">
        <v>290</v>
      </c>
      <c r="M11" s="96">
        <f t="shared" si="1"/>
        <v>332.66666666666669</v>
      </c>
      <c r="N11" s="100">
        <v>395</v>
      </c>
      <c r="O11" s="98">
        <v>405</v>
      </c>
      <c r="P11" s="99">
        <f t="shared" si="3"/>
        <v>400</v>
      </c>
      <c r="Q11" s="97">
        <v>395</v>
      </c>
      <c r="R11" s="98">
        <v>370</v>
      </c>
      <c r="S11" s="19">
        <f t="shared" si="2"/>
        <v>382.5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>(E12+F12+G12+H12)/4</f>
        <v>750.75</v>
      </c>
      <c r="J12" s="94">
        <v>753</v>
      </c>
      <c r="K12" s="95">
        <v>1067</v>
      </c>
      <c r="L12" s="95">
        <v>860</v>
      </c>
      <c r="M12" s="96">
        <f t="shared" si="1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98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102</v>
      </c>
      <c r="I13" s="93">
        <f>(E13+F13+G13+H13)/4</f>
        <v>103.375</v>
      </c>
      <c r="J13" s="94">
        <v>130</v>
      </c>
      <c r="K13" s="95">
        <v>92</v>
      </c>
      <c r="L13" s="95">
        <v>75</v>
      </c>
      <c r="M13" s="96">
        <f t="shared" si="1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504</v>
      </c>
      <c r="K15" s="95">
        <v>633</v>
      </c>
      <c r="L15" s="95">
        <v>480</v>
      </c>
      <c r="M15" s="96">
        <f t="shared" ref="M15:M46" si="6">(J15+K15+L15)/3</f>
        <v>539</v>
      </c>
      <c r="N15" s="100">
        <v>0</v>
      </c>
      <c r="O15" s="98">
        <v>620</v>
      </c>
      <c r="P15" s="99">
        <f>SUM(N15+O15)/1</f>
        <v>620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1">
        <v>1268</v>
      </c>
      <c r="G16" s="95">
        <v>1355</v>
      </c>
      <c r="H16" s="127">
        <v>985.6</v>
      </c>
      <c r="I16" s="93">
        <f t="shared" ref="I16:I30" si="7">(E16+F16+G16+H16)/4</f>
        <v>1096.3125</v>
      </c>
      <c r="J16" s="94">
        <v>1283</v>
      </c>
      <c r="K16" s="95">
        <v>1526</v>
      </c>
      <c r="L16" s="95">
        <v>1030</v>
      </c>
      <c r="M16" s="96">
        <f t="shared" si="6"/>
        <v>1279.6666666666667</v>
      </c>
      <c r="N16" s="100">
        <v>1300</v>
      </c>
      <c r="O16" s="98">
        <v>750</v>
      </c>
      <c r="P16" s="99">
        <f t="shared" ref="P16:P19" si="8">SUM(N16+O16)/2</f>
        <v>1025</v>
      </c>
      <c r="Q16" s="105">
        <v>1595</v>
      </c>
      <c r="R16" s="98">
        <v>1600</v>
      </c>
      <c r="S16" s="19">
        <f t="shared" ref="S16:S17" si="9">SUM(Q16+R16)/2</f>
        <v>1597.5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200</v>
      </c>
      <c r="O17" s="98">
        <v>233</v>
      </c>
      <c r="P17" s="99">
        <f t="shared" si="8"/>
        <v>216.5</v>
      </c>
      <c r="Q17" s="105">
        <v>195</v>
      </c>
      <c r="R17" s="98">
        <v>205</v>
      </c>
      <c r="S17" s="19">
        <f t="shared" si="9"/>
        <v>200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92">
        <v>338.88</v>
      </c>
      <c r="I18" s="93">
        <f t="shared" si="7"/>
        <v>333.72</v>
      </c>
      <c r="J18" s="94">
        <v>308</v>
      </c>
      <c r="K18" s="95">
        <v>485</v>
      </c>
      <c r="L18" s="95">
        <v>495</v>
      </c>
      <c r="M18" s="96">
        <f t="shared" si="6"/>
        <v>429.33333333333331</v>
      </c>
      <c r="N18" s="100">
        <v>333.33</v>
      </c>
      <c r="O18" s="98">
        <v>540</v>
      </c>
      <c r="P18" s="99">
        <f t="shared" si="8"/>
        <v>436.66499999999996</v>
      </c>
      <c r="Q18" s="100">
        <v>0</v>
      </c>
      <c r="R18" s="98">
        <v>0</v>
      </c>
      <c r="S18" s="19">
        <f t="shared" ref="S18:S30" si="10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94">
        <v>547.4</v>
      </c>
      <c r="K19" s="95">
        <v>504</v>
      </c>
      <c r="L19" s="95">
        <v>850</v>
      </c>
      <c r="M19" s="96">
        <f t="shared" si="6"/>
        <v>633.80000000000007</v>
      </c>
      <c r="N19" s="100">
        <v>972.97</v>
      </c>
      <c r="O19" s="98">
        <v>560</v>
      </c>
      <c r="P19" s="99">
        <f t="shared" si="8"/>
        <v>766.48500000000001</v>
      </c>
      <c r="Q19" s="100">
        <v>620</v>
      </c>
      <c r="R19" s="104">
        <v>864</v>
      </c>
      <c r="S19" s="19">
        <f t="shared" si="10"/>
        <v>742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772.5</v>
      </c>
      <c r="K20" s="95">
        <v>810</v>
      </c>
      <c r="L20" s="95">
        <v>640</v>
      </c>
      <c r="M20" s="96">
        <f t="shared" si="6"/>
        <v>740.83333333333337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600</v>
      </c>
      <c r="S20" s="19">
        <f t="shared" si="10"/>
        <v>712.5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7"/>
        <v>117.25</v>
      </c>
      <c r="J21" s="94">
        <v>148</v>
      </c>
      <c r="K21" s="95">
        <v>125</v>
      </c>
      <c r="L21" s="95">
        <v>160</v>
      </c>
      <c r="M21" s="96">
        <f t="shared" si="6"/>
        <v>144.33333333333334</v>
      </c>
      <c r="N21" s="100">
        <v>185</v>
      </c>
      <c r="O21" s="98">
        <v>125</v>
      </c>
      <c r="P21" s="99">
        <f t="shared" si="5"/>
        <v>155</v>
      </c>
      <c r="Q21" s="97">
        <v>200</v>
      </c>
      <c r="R21" s="98">
        <v>160</v>
      </c>
      <c r="S21" s="19">
        <f t="shared" si="10"/>
        <v>180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7"/>
        <v>750.25</v>
      </c>
      <c r="J22" s="94">
        <v>778</v>
      </c>
      <c r="K22" s="95">
        <v>587</v>
      </c>
      <c r="L22" s="95">
        <v>750</v>
      </c>
      <c r="M22" s="96">
        <f t="shared" si="6"/>
        <v>705</v>
      </c>
      <c r="N22" s="100">
        <v>1260</v>
      </c>
      <c r="O22" s="104">
        <v>950</v>
      </c>
      <c r="P22" s="99">
        <f t="shared" si="5"/>
        <v>1105</v>
      </c>
      <c r="Q22" s="105">
        <v>1200</v>
      </c>
      <c r="R22" s="98">
        <v>1100</v>
      </c>
      <c r="S22" s="19">
        <f t="shared" si="10"/>
        <v>1150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7"/>
        <v>148.75</v>
      </c>
      <c r="J23" s="94">
        <v>153</v>
      </c>
      <c r="K23" s="95">
        <v>138</v>
      </c>
      <c r="L23" s="95">
        <v>165</v>
      </c>
      <c r="M23" s="96">
        <f t="shared" si="6"/>
        <v>152</v>
      </c>
      <c r="N23" s="100">
        <v>160</v>
      </c>
      <c r="O23" s="98">
        <v>170</v>
      </c>
      <c r="P23" s="99">
        <f t="shared" si="5"/>
        <v>165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7"/>
        <v>96.7</v>
      </c>
      <c r="J24" s="94">
        <v>122</v>
      </c>
      <c r="K24" s="95">
        <v>111</v>
      </c>
      <c r="L24" s="95">
        <v>120</v>
      </c>
      <c r="M24" s="96">
        <f t="shared" si="6"/>
        <v>117.66666666666667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7"/>
        <v>267.82749999999999</v>
      </c>
      <c r="J25" s="94">
        <v>349</v>
      </c>
      <c r="K25" s="95">
        <v>317</v>
      </c>
      <c r="L25" s="95">
        <v>520</v>
      </c>
      <c r="M25" s="96">
        <f t="shared" si="6"/>
        <v>395.33333333333331</v>
      </c>
      <c r="N25" s="100">
        <v>270</v>
      </c>
      <c r="O25" s="98">
        <v>390</v>
      </c>
      <c r="P25" s="99">
        <f t="shared" si="5"/>
        <v>330</v>
      </c>
      <c r="Q25" s="97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7"/>
        <v>330.73750000000001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97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0</v>
      </c>
      <c r="R27" s="98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7"/>
        <v>45.7</v>
      </c>
      <c r="J28" s="94">
        <v>49</v>
      </c>
      <c r="K28" s="95">
        <v>50</v>
      </c>
      <c r="L28" s="95">
        <v>80</v>
      </c>
      <c r="M28" s="96">
        <f t="shared" si="6"/>
        <v>59.666666666666664</v>
      </c>
      <c r="N28" s="100">
        <v>70</v>
      </c>
      <c r="O28" s="98">
        <v>55</v>
      </c>
      <c r="P28" s="99">
        <f t="shared" si="5"/>
        <v>62.5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>(E29+F29+G29+H29)/4</f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1000</v>
      </c>
      <c r="P29" s="99">
        <f t="shared" si="5"/>
        <v>1900</v>
      </c>
      <c r="Q29" s="100">
        <v>5000</v>
      </c>
      <c r="R29" s="98">
        <v>4000</v>
      </c>
      <c r="S29" s="19">
        <f t="shared" si="10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7"/>
        <v>61.1875</v>
      </c>
      <c r="J30" s="94">
        <v>69</v>
      </c>
      <c r="K30" s="95">
        <v>63</v>
      </c>
      <c r="L30" s="95">
        <v>59</v>
      </c>
      <c r="M30" s="96">
        <f t="shared" si="6"/>
        <v>63.666666666666664</v>
      </c>
      <c r="N30" s="100">
        <v>95</v>
      </c>
      <c r="O30" s="98">
        <v>75</v>
      </c>
      <c r="P30" s="99">
        <f t="shared" si="5"/>
        <v>85</v>
      </c>
      <c r="Q30" s="105">
        <v>65</v>
      </c>
      <c r="R30" s="98">
        <v>55</v>
      </c>
      <c r="S30" s="19">
        <f t="shared" si="10"/>
        <v>60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88</v>
      </c>
      <c r="I31" s="93">
        <f>(E31+F31+G31+H31)/3</f>
        <v>84.666666666666671</v>
      </c>
      <c r="J31" s="94">
        <v>120</v>
      </c>
      <c r="K31" s="95">
        <v>114</v>
      </c>
      <c r="L31" s="95">
        <v>80</v>
      </c>
      <c r="M31" s="96">
        <f t="shared" si="6"/>
        <v>104.66666666666667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120</v>
      </c>
      <c r="S32" s="19">
        <f t="shared" ref="S32:S46" si="11">SUM(Q32+R32)/2</f>
        <v>120</v>
      </c>
    </row>
    <row r="33" spans="1:23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9" si="12">(E33+F33+G33+H33)/4</f>
        <v>100.15</v>
      </c>
      <c r="J33" s="94">
        <v>123</v>
      </c>
      <c r="K33" s="95">
        <v>119</v>
      </c>
      <c r="L33" s="95">
        <v>130</v>
      </c>
      <c r="M33" s="96">
        <f t="shared" si="6"/>
        <v>124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1"/>
        <v>145</v>
      </c>
    </row>
    <row r="34" spans="1:23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2"/>
        <v>64.0625</v>
      </c>
      <c r="J34" s="94">
        <v>80</v>
      </c>
      <c r="K34" s="95">
        <v>72</v>
      </c>
      <c r="L34" s="95">
        <v>75</v>
      </c>
      <c r="M34" s="96">
        <f t="shared" si="6"/>
        <v>75.666666666666671</v>
      </c>
      <c r="N34" s="100">
        <v>90</v>
      </c>
      <c r="O34" s="98">
        <v>95</v>
      </c>
      <c r="P34" s="99">
        <f t="shared" ref="P34:P41" si="13">SUM(N34+O34)/2</f>
        <v>92.5</v>
      </c>
      <c r="Q34" s="100">
        <v>120</v>
      </c>
      <c r="R34" s="98">
        <v>75</v>
      </c>
      <c r="S34" s="19">
        <f t="shared" si="11"/>
        <v>97.5</v>
      </c>
    </row>
    <row r="35" spans="1:23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2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3"/>
        <v>97.5</v>
      </c>
      <c r="Q35" s="100">
        <v>85</v>
      </c>
      <c r="R35" s="98">
        <v>75</v>
      </c>
      <c r="S35" s="19">
        <f t="shared" si="11"/>
        <v>80</v>
      </c>
      <c r="W35" s="1">
        <v>0</v>
      </c>
    </row>
    <row r="36" spans="1:23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2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3"/>
        <v>57.5</v>
      </c>
      <c r="Q36" s="100">
        <v>80</v>
      </c>
      <c r="R36" s="98">
        <v>75</v>
      </c>
      <c r="S36" s="19">
        <f t="shared" si="11"/>
        <v>77.5</v>
      </c>
    </row>
    <row r="37" spans="1:23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3"/>
        <v>208</v>
      </c>
      <c r="Q37" s="100">
        <v>110</v>
      </c>
      <c r="R37" s="98">
        <v>238</v>
      </c>
      <c r="S37" s="19">
        <f t="shared" si="11"/>
        <v>174</v>
      </c>
    </row>
    <row r="38" spans="1:23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103">
        <v>179.45</v>
      </c>
      <c r="I38" s="93">
        <f t="shared" si="12"/>
        <v>122.42749999999999</v>
      </c>
      <c r="J38" s="94">
        <v>150</v>
      </c>
      <c r="K38" s="95">
        <v>84</v>
      </c>
      <c r="L38" s="95">
        <v>112.5</v>
      </c>
      <c r="M38" s="96">
        <f t="shared" si="6"/>
        <v>115.5</v>
      </c>
      <c r="N38" s="100">
        <v>110</v>
      </c>
      <c r="O38" s="98">
        <v>98</v>
      </c>
      <c r="P38" s="99">
        <f t="shared" si="13"/>
        <v>104</v>
      </c>
      <c r="Q38" s="100">
        <v>110</v>
      </c>
      <c r="R38" s="98">
        <v>238</v>
      </c>
      <c r="S38" s="19">
        <f t="shared" si="11"/>
        <v>174</v>
      </c>
    </row>
    <row r="39" spans="1:23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2"/>
        <v>90.25</v>
      </c>
      <c r="J39" s="94">
        <v>112</v>
      </c>
      <c r="K39" s="95">
        <v>113</v>
      </c>
      <c r="L39" s="90">
        <v>115</v>
      </c>
      <c r="M39" s="96">
        <f t="shared" si="6"/>
        <v>113.33333333333333</v>
      </c>
      <c r="N39" s="100">
        <v>150</v>
      </c>
      <c r="O39" s="98">
        <v>135</v>
      </c>
      <c r="P39" s="99">
        <f t="shared" si="13"/>
        <v>142.5</v>
      </c>
      <c r="Q39" s="100">
        <v>110</v>
      </c>
      <c r="R39" s="98">
        <v>90</v>
      </c>
      <c r="S39" s="19">
        <f t="shared" si="11"/>
        <v>100</v>
      </c>
    </row>
    <row r="40" spans="1:23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5">
        <v>80</v>
      </c>
      <c r="G40" s="95">
        <v>87</v>
      </c>
      <c r="H40" s="92">
        <v>88</v>
      </c>
      <c r="I40" s="93">
        <f>(E40+F40+G40+H40)/4</f>
        <v>87.0625</v>
      </c>
      <c r="J40" s="102">
        <v>104</v>
      </c>
      <c r="K40" s="95">
        <v>86</v>
      </c>
      <c r="L40" s="95">
        <v>90</v>
      </c>
      <c r="M40" s="96">
        <f t="shared" si="6"/>
        <v>93.333333333333329</v>
      </c>
      <c r="N40" s="105">
        <v>120</v>
      </c>
      <c r="O40" s="98">
        <v>130</v>
      </c>
      <c r="P40" s="99">
        <f t="shared" si="13"/>
        <v>125</v>
      </c>
      <c r="Q40" s="100">
        <v>105</v>
      </c>
      <c r="R40" s="98">
        <v>85</v>
      </c>
      <c r="S40" s="19">
        <f t="shared" si="11"/>
        <v>95</v>
      </c>
    </row>
    <row r="41" spans="1:23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92">
        <v>82</v>
      </c>
      <c r="I41" s="93">
        <f t="shared" ref="I41:I43" si="14">(E41+F41+G41+H41)/4</f>
        <v>87.125</v>
      </c>
      <c r="J41" s="94">
        <v>109</v>
      </c>
      <c r="K41" s="95">
        <v>81</v>
      </c>
      <c r="L41" s="95">
        <v>100</v>
      </c>
      <c r="M41" s="96">
        <f t="shared" si="6"/>
        <v>96.666666666666671</v>
      </c>
      <c r="N41" s="100">
        <v>125</v>
      </c>
      <c r="O41" s="98">
        <v>120</v>
      </c>
      <c r="P41" s="99">
        <f t="shared" si="13"/>
        <v>122.5</v>
      </c>
      <c r="Q41" s="100">
        <v>105</v>
      </c>
      <c r="R41" s="98">
        <v>65</v>
      </c>
      <c r="S41" s="19">
        <f t="shared" si="11"/>
        <v>85</v>
      </c>
    </row>
    <row r="42" spans="1:23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5">
        <v>105</v>
      </c>
      <c r="H42" s="92">
        <v>110</v>
      </c>
      <c r="I42" s="93">
        <f>(E42+F42+G42+H42)/4</f>
        <v>110.3125</v>
      </c>
      <c r="J42" s="94">
        <v>128</v>
      </c>
      <c r="K42" s="95">
        <v>110</v>
      </c>
      <c r="L42" s="91">
        <v>120</v>
      </c>
      <c r="M42" s="96">
        <f t="shared" si="6"/>
        <v>119.33333333333333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98">
        <v>130</v>
      </c>
      <c r="S42" s="19">
        <f t="shared" si="11"/>
        <v>132.5</v>
      </c>
    </row>
    <row r="43" spans="1:23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92">
        <v>88</v>
      </c>
      <c r="I43" s="93">
        <f t="shared" si="14"/>
        <v>86.125</v>
      </c>
      <c r="J43" s="102">
        <v>117</v>
      </c>
      <c r="K43" s="95">
        <v>98</v>
      </c>
      <c r="L43" s="91">
        <v>105</v>
      </c>
      <c r="M43" s="96">
        <f t="shared" si="6"/>
        <v>106.66666666666667</v>
      </c>
      <c r="N43" s="100">
        <v>0</v>
      </c>
      <c r="O43" s="98">
        <v>135</v>
      </c>
      <c r="P43" s="99">
        <f>SUM(N43+O43)/1</f>
        <v>135</v>
      </c>
      <c r="Q43" s="100">
        <v>120</v>
      </c>
      <c r="R43" s="104">
        <v>85</v>
      </c>
      <c r="S43" s="19">
        <f t="shared" si="11"/>
        <v>102.5</v>
      </c>
    </row>
    <row r="44" spans="1:23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1">
        <v>242</v>
      </c>
      <c r="G44" s="95">
        <v>0</v>
      </c>
      <c r="H44" s="92">
        <v>249</v>
      </c>
      <c r="I44" s="93">
        <f>(E44+F44+G44+H44)/2</f>
        <v>245.5</v>
      </c>
      <c r="J44" s="107">
        <v>224</v>
      </c>
      <c r="K44" s="91">
        <v>263</v>
      </c>
      <c r="L44" s="95">
        <v>300</v>
      </c>
      <c r="M44" s="96">
        <f>(J44+K44+L44)/3</f>
        <v>262.33333333333331</v>
      </c>
      <c r="N44" s="100">
        <v>0</v>
      </c>
      <c r="O44" s="98">
        <v>350</v>
      </c>
      <c r="P44" s="99">
        <f>SUM(N44+O44)/1</f>
        <v>350</v>
      </c>
      <c r="Q44" s="105">
        <v>290</v>
      </c>
      <c r="R44" s="108">
        <v>210</v>
      </c>
      <c r="S44" s="19">
        <f>SUM(Q44+R44)/2</f>
        <v>250</v>
      </c>
    </row>
    <row r="45" spans="1:23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0</v>
      </c>
      <c r="F45" s="91">
        <v>0</v>
      </c>
      <c r="G45" s="95">
        <v>203</v>
      </c>
      <c r="H45" s="92">
        <v>260</v>
      </c>
      <c r="I45" s="93">
        <f>(E45+F45+G45+H45)/2</f>
        <v>231.5</v>
      </c>
      <c r="J45" s="107">
        <v>292</v>
      </c>
      <c r="K45" s="90">
        <v>375</v>
      </c>
      <c r="L45" s="91">
        <v>250</v>
      </c>
      <c r="M45" s="96">
        <f t="shared" si="6"/>
        <v>305.66666666666669</v>
      </c>
      <c r="N45" s="105">
        <v>0</v>
      </c>
      <c r="O45" s="98">
        <v>350</v>
      </c>
      <c r="P45" s="99">
        <f>SUM(N45+O45)/1</f>
        <v>350</v>
      </c>
      <c r="Q45" s="105">
        <v>295</v>
      </c>
      <c r="R45" s="98">
        <v>395</v>
      </c>
      <c r="S45" s="19">
        <f t="shared" si="11"/>
        <v>345</v>
      </c>
    </row>
    <row r="46" spans="1:23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6">
        <v>191</v>
      </c>
      <c r="I46" s="114">
        <f>(E46+F46+G46+H46)/3</f>
        <v>289.33333333333331</v>
      </c>
      <c r="J46" s="124">
        <v>274</v>
      </c>
      <c r="K46" s="111">
        <v>230</v>
      </c>
      <c r="L46" s="111">
        <v>365</v>
      </c>
      <c r="M46" s="116">
        <f t="shared" si="6"/>
        <v>289.66666666666669</v>
      </c>
      <c r="N46" s="125">
        <v>0</v>
      </c>
      <c r="O46" s="118">
        <v>345</v>
      </c>
      <c r="P46" s="119">
        <f>SUM(N46+O46)/1</f>
        <v>345</v>
      </c>
      <c r="Q46" s="117">
        <v>320</v>
      </c>
      <c r="R46" s="118">
        <v>300</v>
      </c>
      <c r="S46" s="24">
        <f t="shared" si="11"/>
        <v>310</v>
      </c>
    </row>
    <row r="47" spans="1:23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120"/>
    </row>
    <row r="48" spans="1:23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2" x14ac:dyDescent="0.25">
      <c r="E70" s="122"/>
    </row>
    <row r="71" spans="5:12" x14ac:dyDescent="0.25">
      <c r="E71" s="122"/>
    </row>
    <row r="72" spans="5:12" x14ac:dyDescent="0.25">
      <c r="E72" s="122"/>
      <c r="K72" s="122"/>
      <c r="L72" s="122"/>
    </row>
    <row r="73" spans="5:12" x14ac:dyDescent="0.25">
      <c r="K73" s="122"/>
      <c r="L73" s="122"/>
    </row>
    <row r="74" spans="5:12" x14ac:dyDescent="0.25">
      <c r="K74" s="122"/>
      <c r="L74" s="122"/>
    </row>
    <row r="94" spans="11:12" x14ac:dyDescent="0.25">
      <c r="K94" s="122"/>
      <c r="L94" s="122"/>
    </row>
    <row r="95" spans="11:12" x14ac:dyDescent="0.25">
      <c r="K95" s="122"/>
      <c r="L95" s="122"/>
    </row>
    <row r="96" spans="11:12" x14ac:dyDescent="0.25">
      <c r="K96" s="122"/>
      <c r="L96" s="122"/>
    </row>
    <row r="99" spans="11:12" x14ac:dyDescent="0.25">
      <c r="K99" s="122"/>
      <c r="L99" s="122"/>
    </row>
    <row r="100" spans="11:12" x14ac:dyDescent="0.25">
      <c r="K100" s="122"/>
      <c r="L100" s="122"/>
    </row>
    <row r="101" spans="11:12" x14ac:dyDescent="0.25">
      <c r="K101" s="122"/>
      <c r="L101" s="122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17" sqref="L17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09" t="s">
        <v>89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9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</row>
    <row r="3" spans="1:19" ht="18.75" customHeight="1" thickBot="1" x14ac:dyDescent="0.3">
      <c r="A3" s="210"/>
      <c r="B3" s="211"/>
      <c r="C3" s="211"/>
      <c r="D3" s="210"/>
      <c r="E3" s="211"/>
      <c r="F3" s="211"/>
      <c r="G3" s="211"/>
      <c r="H3" s="211"/>
      <c r="I3" s="211"/>
      <c r="J3" s="211"/>
      <c r="K3" s="211"/>
      <c r="L3" s="211"/>
      <c r="M3" s="211"/>
    </row>
    <row r="4" spans="1:19" ht="28.9" customHeight="1" thickBot="1" x14ac:dyDescent="0.3">
      <c r="A4" s="212" t="s">
        <v>0</v>
      </c>
      <c r="B4" s="215" t="s">
        <v>1</v>
      </c>
      <c r="C4" s="215" t="s">
        <v>68</v>
      </c>
      <c r="D4" s="217" t="s">
        <v>18</v>
      </c>
      <c r="E4" s="234" t="s">
        <v>74</v>
      </c>
      <c r="F4" s="235"/>
      <c r="G4" s="235"/>
      <c r="H4" s="235"/>
      <c r="I4" s="235"/>
      <c r="J4" s="235"/>
      <c r="K4" s="235"/>
      <c r="L4" s="235"/>
      <c r="M4" s="236"/>
      <c r="N4" s="228" t="s">
        <v>73</v>
      </c>
      <c r="O4" s="229"/>
      <c r="P4" s="230"/>
      <c r="Q4" s="203" t="s">
        <v>78</v>
      </c>
      <c r="R4" s="204"/>
      <c r="S4" s="205"/>
    </row>
    <row r="5" spans="1:19" ht="40.5" customHeight="1" thickBot="1" x14ac:dyDescent="0.3">
      <c r="A5" s="213"/>
      <c r="B5" s="216"/>
      <c r="C5" s="216"/>
      <c r="D5" s="218"/>
      <c r="E5" s="231" t="s">
        <v>77</v>
      </c>
      <c r="F5" s="232"/>
      <c r="G5" s="232"/>
      <c r="H5" s="232"/>
      <c r="I5" s="233"/>
      <c r="J5" s="206" t="s">
        <v>14</v>
      </c>
      <c r="K5" s="207"/>
      <c r="L5" s="207"/>
      <c r="M5" s="207"/>
      <c r="N5" s="207"/>
      <c r="O5" s="207"/>
      <c r="P5" s="207"/>
      <c r="Q5" s="207"/>
      <c r="R5" s="207"/>
      <c r="S5" s="208"/>
    </row>
    <row r="6" spans="1:19" ht="58.5" customHeight="1" thickBot="1" x14ac:dyDescent="0.3">
      <c r="A6" s="214"/>
      <c r="B6" s="216"/>
      <c r="C6" s="216"/>
      <c r="D6" s="218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1">
        <v>725</v>
      </c>
      <c r="G8" s="95">
        <v>660</v>
      </c>
      <c r="H8" s="92">
        <v>846.5</v>
      </c>
      <c r="I8" s="93">
        <f t="shared" ref="I8:I11" si="0">(E8+F8+G8+H8)/4</f>
        <v>769.375</v>
      </c>
      <c r="J8" s="94">
        <v>672</v>
      </c>
      <c r="K8" s="95">
        <v>1015</v>
      </c>
      <c r="L8" s="95">
        <v>861</v>
      </c>
      <c r="M8" s="96">
        <f>(J8+K8+L8)/3</f>
        <v>849.33333333333337</v>
      </c>
      <c r="N8" s="105">
        <v>0</v>
      </c>
      <c r="O8" s="106">
        <v>990</v>
      </c>
      <c r="P8" s="99">
        <f>SUM(N8+O8)/1</f>
        <v>990</v>
      </c>
      <c r="Q8" s="100">
        <v>990</v>
      </c>
      <c r="R8" s="98">
        <v>935</v>
      </c>
      <c r="S8" s="19">
        <f>SUM(Q8+R8)/2</f>
        <v>962.5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400</v>
      </c>
      <c r="K9" s="95">
        <v>494</v>
      </c>
      <c r="L9" s="95">
        <v>470</v>
      </c>
      <c r="M9" s="96">
        <f t="shared" ref="M9:M13" si="1">(J9+K9+L9)/3</f>
        <v>454.66666666666669</v>
      </c>
      <c r="N9" s="100">
        <v>0</v>
      </c>
      <c r="O9" s="98">
        <v>450</v>
      </c>
      <c r="P9" s="99">
        <f>SUM(N9+O9)/1</f>
        <v>450</v>
      </c>
      <c r="Q9" s="100">
        <v>290</v>
      </c>
      <c r="R9" s="98">
        <v>455</v>
      </c>
      <c r="S9" s="19">
        <f t="shared" ref="S9:S11" si="2"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476</v>
      </c>
      <c r="K10" s="95">
        <v>546</v>
      </c>
      <c r="L10" s="95">
        <v>450</v>
      </c>
      <c r="M10" s="96">
        <f t="shared" si="1"/>
        <v>490.66666666666669</v>
      </c>
      <c r="N10" s="100">
        <v>555</v>
      </c>
      <c r="O10" s="104">
        <v>0</v>
      </c>
      <c r="P10" s="99">
        <f>SUM(N10+O10)/1</f>
        <v>555</v>
      </c>
      <c r="Q10" s="100">
        <v>560</v>
      </c>
      <c r="R10" s="98">
        <v>500</v>
      </c>
      <c r="S10" s="19">
        <f t="shared" si="2"/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5">
        <v>312</v>
      </c>
      <c r="H11" s="92">
        <v>300</v>
      </c>
      <c r="I11" s="93">
        <f t="shared" si="0"/>
        <v>291.25</v>
      </c>
      <c r="J11" s="94">
        <v>344</v>
      </c>
      <c r="K11" s="95">
        <v>364</v>
      </c>
      <c r="L11" s="95">
        <v>290</v>
      </c>
      <c r="M11" s="96">
        <f t="shared" si="1"/>
        <v>332.66666666666669</v>
      </c>
      <c r="N11" s="100">
        <v>395</v>
      </c>
      <c r="O11" s="98">
        <v>405</v>
      </c>
      <c r="P11" s="99">
        <f t="shared" ref="P11" si="3">SUM(N11+O11)/2</f>
        <v>400</v>
      </c>
      <c r="Q11" s="100">
        <v>395</v>
      </c>
      <c r="R11" s="98">
        <v>370</v>
      </c>
      <c r="S11" s="19">
        <f t="shared" si="2"/>
        <v>382.5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103">
        <v>0</v>
      </c>
      <c r="I12" s="93">
        <f>(E12+F12+G12+H12)/3</f>
        <v>718.83333333333337</v>
      </c>
      <c r="J12" s="94">
        <v>753</v>
      </c>
      <c r="K12" s="95">
        <v>1067</v>
      </c>
      <c r="L12" s="95">
        <v>860</v>
      </c>
      <c r="M12" s="96">
        <f t="shared" si="1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98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102</v>
      </c>
      <c r="I13" s="93">
        <f>(E13+F13+G13+H13)/4</f>
        <v>103.375</v>
      </c>
      <c r="J13" s="94">
        <v>130</v>
      </c>
      <c r="K13" s="95">
        <v>92</v>
      </c>
      <c r="L13" s="95">
        <v>75</v>
      </c>
      <c r="M13" s="96">
        <f t="shared" si="1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504</v>
      </c>
      <c r="K15" s="95">
        <v>633</v>
      </c>
      <c r="L15" s="95">
        <v>480</v>
      </c>
      <c r="M15" s="96">
        <f t="shared" ref="M15:M46" si="6">(J15+K15+L15)/3</f>
        <v>539</v>
      </c>
      <c r="N15" s="100">
        <v>0</v>
      </c>
      <c r="O15" s="98">
        <v>620</v>
      </c>
      <c r="P15" s="99">
        <f>SUM(N15+O15)/1</f>
        <v>620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92">
        <v>985.6</v>
      </c>
      <c r="I16" s="93">
        <f t="shared" ref="I16:I30" si="7">(E16+F16+G16+H16)/4</f>
        <v>1096.3125</v>
      </c>
      <c r="J16" s="94">
        <v>1283</v>
      </c>
      <c r="K16" s="95">
        <v>1526</v>
      </c>
      <c r="L16" s="95">
        <v>1030</v>
      </c>
      <c r="M16" s="96">
        <f t="shared" si="6"/>
        <v>1279.6666666666667</v>
      </c>
      <c r="N16" s="100">
        <v>1300</v>
      </c>
      <c r="O16" s="98">
        <v>750</v>
      </c>
      <c r="P16" s="99">
        <f t="shared" ref="P16:P19" si="8">SUM(N16+O16)/2</f>
        <v>1025</v>
      </c>
      <c r="Q16" s="100">
        <v>1595</v>
      </c>
      <c r="R16" s="98">
        <v>1600</v>
      </c>
      <c r="S16" s="19">
        <f t="shared" ref="S16:S17" si="9">SUM(Q16+R16)/2</f>
        <v>1597.5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200</v>
      </c>
      <c r="O17" s="104">
        <v>0</v>
      </c>
      <c r="P17" s="99">
        <f>SUM(N17+O17)/1</f>
        <v>200</v>
      </c>
      <c r="Q17" s="100">
        <v>195</v>
      </c>
      <c r="R17" s="98">
        <v>205</v>
      </c>
      <c r="S17" s="19">
        <f t="shared" si="9"/>
        <v>200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127">
        <v>405.55</v>
      </c>
      <c r="I18" s="93">
        <f t="shared" si="7"/>
        <v>350.38749999999999</v>
      </c>
      <c r="J18" s="94">
        <v>308</v>
      </c>
      <c r="K18" s="95">
        <v>485</v>
      </c>
      <c r="L18" s="95">
        <v>495</v>
      </c>
      <c r="M18" s="96">
        <f t="shared" si="6"/>
        <v>429.33333333333331</v>
      </c>
      <c r="N18" s="100">
        <v>333.33</v>
      </c>
      <c r="O18" s="98">
        <v>540</v>
      </c>
      <c r="P18" s="99">
        <f t="shared" si="8"/>
        <v>436.66499999999996</v>
      </c>
      <c r="Q18" s="100">
        <v>0</v>
      </c>
      <c r="R18" s="98">
        <v>0</v>
      </c>
      <c r="S18" s="19">
        <f t="shared" ref="S18:S30" si="10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94">
        <v>547.4</v>
      </c>
      <c r="K19" s="95">
        <v>504</v>
      </c>
      <c r="L19" s="95">
        <v>850</v>
      </c>
      <c r="M19" s="96">
        <f t="shared" si="6"/>
        <v>633.80000000000007</v>
      </c>
      <c r="N19" s="100">
        <v>972.97</v>
      </c>
      <c r="O19" s="98">
        <v>560</v>
      </c>
      <c r="P19" s="99">
        <f t="shared" si="8"/>
        <v>766.48500000000001</v>
      </c>
      <c r="Q19" s="100">
        <v>620</v>
      </c>
      <c r="R19" s="98">
        <v>864</v>
      </c>
      <c r="S19" s="19">
        <f t="shared" si="10"/>
        <v>742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772.5</v>
      </c>
      <c r="K20" s="95">
        <v>810</v>
      </c>
      <c r="L20" s="95">
        <v>640</v>
      </c>
      <c r="M20" s="96">
        <f t="shared" si="6"/>
        <v>740.83333333333337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19">
        <f t="shared" si="10"/>
        <v>742.5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7"/>
        <v>117.25</v>
      </c>
      <c r="J21" s="94">
        <v>148</v>
      </c>
      <c r="K21" s="95">
        <v>125</v>
      </c>
      <c r="L21" s="95">
        <v>160</v>
      </c>
      <c r="M21" s="96">
        <f t="shared" si="6"/>
        <v>144.33333333333334</v>
      </c>
      <c r="N21" s="105">
        <v>165</v>
      </c>
      <c r="O21" s="98">
        <v>125</v>
      </c>
      <c r="P21" s="99">
        <f t="shared" si="5"/>
        <v>145</v>
      </c>
      <c r="Q21" s="100">
        <v>200</v>
      </c>
      <c r="R21" s="98">
        <v>160</v>
      </c>
      <c r="S21" s="19">
        <f t="shared" si="10"/>
        <v>180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7"/>
        <v>750.25</v>
      </c>
      <c r="J22" s="94">
        <v>778</v>
      </c>
      <c r="K22" s="95">
        <v>587</v>
      </c>
      <c r="L22" s="95">
        <v>750</v>
      </c>
      <c r="M22" s="96">
        <f t="shared" si="6"/>
        <v>705</v>
      </c>
      <c r="N22" s="100">
        <v>1260</v>
      </c>
      <c r="O22" s="106">
        <v>1060</v>
      </c>
      <c r="P22" s="99">
        <f t="shared" si="5"/>
        <v>1160</v>
      </c>
      <c r="Q22" s="100">
        <v>1200</v>
      </c>
      <c r="R22" s="98">
        <v>1100</v>
      </c>
      <c r="S22" s="19">
        <f t="shared" si="10"/>
        <v>1150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7"/>
        <v>148.75</v>
      </c>
      <c r="J23" s="94">
        <v>153</v>
      </c>
      <c r="K23" s="95">
        <v>138</v>
      </c>
      <c r="L23" s="95">
        <v>165</v>
      </c>
      <c r="M23" s="96">
        <f t="shared" si="6"/>
        <v>152</v>
      </c>
      <c r="N23" s="100">
        <v>160</v>
      </c>
      <c r="O23" s="98">
        <v>170</v>
      </c>
      <c r="P23" s="99">
        <f t="shared" si="5"/>
        <v>165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7"/>
        <v>96.7</v>
      </c>
      <c r="J24" s="94">
        <v>122</v>
      </c>
      <c r="K24" s="95">
        <v>111</v>
      </c>
      <c r="L24" s="95">
        <v>120</v>
      </c>
      <c r="M24" s="96">
        <f t="shared" si="6"/>
        <v>117.66666666666667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7"/>
        <v>267.82749999999999</v>
      </c>
      <c r="J25" s="94">
        <v>349</v>
      </c>
      <c r="K25" s="95">
        <v>317</v>
      </c>
      <c r="L25" s="95">
        <v>520</v>
      </c>
      <c r="M25" s="96">
        <f t="shared" si="6"/>
        <v>395.33333333333331</v>
      </c>
      <c r="N25" s="100">
        <v>270</v>
      </c>
      <c r="O25" s="98">
        <v>390</v>
      </c>
      <c r="P25" s="99">
        <f t="shared" si="5"/>
        <v>330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7"/>
        <v>330.73750000000001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0</v>
      </c>
      <c r="R27" s="98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7"/>
        <v>45.7</v>
      </c>
      <c r="J28" s="94">
        <v>49</v>
      </c>
      <c r="K28" s="95">
        <v>50</v>
      </c>
      <c r="L28" s="95">
        <v>80</v>
      </c>
      <c r="M28" s="96">
        <f t="shared" si="6"/>
        <v>59.666666666666664</v>
      </c>
      <c r="N28" s="100">
        <v>70</v>
      </c>
      <c r="O28" s="98">
        <v>55</v>
      </c>
      <c r="P28" s="99">
        <f t="shared" si="5"/>
        <v>62.5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>(E29+F29+G29+H29)/4</f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1000</v>
      </c>
      <c r="P29" s="99">
        <f t="shared" si="5"/>
        <v>1900</v>
      </c>
      <c r="Q29" s="100">
        <v>5000</v>
      </c>
      <c r="R29" s="98">
        <v>4000</v>
      </c>
      <c r="S29" s="19">
        <f t="shared" si="10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7"/>
        <v>61.1875</v>
      </c>
      <c r="J30" s="94">
        <v>69</v>
      </c>
      <c r="K30" s="95">
        <v>63</v>
      </c>
      <c r="L30" s="95">
        <v>59</v>
      </c>
      <c r="M30" s="96">
        <f t="shared" si="6"/>
        <v>63.666666666666664</v>
      </c>
      <c r="N30" s="100">
        <v>95</v>
      </c>
      <c r="O30" s="98">
        <v>75</v>
      </c>
      <c r="P30" s="99">
        <f t="shared" si="5"/>
        <v>85</v>
      </c>
      <c r="Q30" s="100">
        <v>65</v>
      </c>
      <c r="R30" s="98">
        <v>55</v>
      </c>
      <c r="S30" s="19">
        <f t="shared" si="10"/>
        <v>60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88</v>
      </c>
      <c r="I31" s="93">
        <f>(E31+F31+G31+H31)/3</f>
        <v>84.666666666666671</v>
      </c>
      <c r="J31" s="94">
        <v>120</v>
      </c>
      <c r="K31" s="95">
        <v>114</v>
      </c>
      <c r="L31" s="95">
        <v>80</v>
      </c>
      <c r="M31" s="96">
        <f t="shared" si="6"/>
        <v>104.66666666666667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120</v>
      </c>
      <c r="S32" s="19">
        <f t="shared" ref="S32:S46" si="11">SUM(Q32+R32)/2</f>
        <v>120</v>
      </c>
    </row>
    <row r="33" spans="1:23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9" si="12">(E33+F33+G33+H33)/4</f>
        <v>100.15</v>
      </c>
      <c r="J33" s="94">
        <v>123</v>
      </c>
      <c r="K33" s="95">
        <v>119</v>
      </c>
      <c r="L33" s="95">
        <v>130</v>
      </c>
      <c r="M33" s="96">
        <f t="shared" si="6"/>
        <v>124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1"/>
        <v>145</v>
      </c>
    </row>
    <row r="34" spans="1:23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2"/>
        <v>64.0625</v>
      </c>
      <c r="J34" s="94">
        <v>80</v>
      </c>
      <c r="K34" s="95">
        <v>72</v>
      </c>
      <c r="L34" s="95">
        <v>75</v>
      </c>
      <c r="M34" s="96">
        <f t="shared" si="6"/>
        <v>75.666666666666671</v>
      </c>
      <c r="N34" s="100">
        <v>90</v>
      </c>
      <c r="O34" s="98">
        <v>95</v>
      </c>
      <c r="P34" s="99">
        <f t="shared" ref="P34:P41" si="13">SUM(N34+O34)/2</f>
        <v>92.5</v>
      </c>
      <c r="Q34" s="100">
        <v>120</v>
      </c>
      <c r="R34" s="98">
        <v>75</v>
      </c>
      <c r="S34" s="19">
        <f t="shared" si="11"/>
        <v>97.5</v>
      </c>
    </row>
    <row r="35" spans="1:23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2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3"/>
        <v>97.5</v>
      </c>
      <c r="Q35" s="100">
        <v>85</v>
      </c>
      <c r="R35" s="98">
        <v>75</v>
      </c>
      <c r="S35" s="19">
        <f t="shared" si="11"/>
        <v>80</v>
      </c>
      <c r="W35" s="1">
        <v>0</v>
      </c>
    </row>
    <row r="36" spans="1:23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2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3"/>
        <v>57.5</v>
      </c>
      <c r="Q36" s="100">
        <v>80</v>
      </c>
      <c r="R36" s="98">
        <v>75</v>
      </c>
      <c r="S36" s="19">
        <f t="shared" si="11"/>
        <v>77.5</v>
      </c>
    </row>
    <row r="37" spans="1:23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3"/>
        <v>208</v>
      </c>
      <c r="Q37" s="100">
        <v>110</v>
      </c>
      <c r="R37" s="98">
        <v>238</v>
      </c>
      <c r="S37" s="19">
        <f t="shared" si="11"/>
        <v>174</v>
      </c>
    </row>
    <row r="38" spans="1:23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si="12"/>
        <v>122.42749999999999</v>
      </c>
      <c r="J38" s="94">
        <v>150</v>
      </c>
      <c r="K38" s="95">
        <v>84</v>
      </c>
      <c r="L38" s="95">
        <v>112.5</v>
      </c>
      <c r="M38" s="96">
        <f t="shared" si="6"/>
        <v>115.5</v>
      </c>
      <c r="N38" s="100">
        <v>110</v>
      </c>
      <c r="O38" s="98">
        <v>98</v>
      </c>
      <c r="P38" s="99">
        <f t="shared" si="13"/>
        <v>104</v>
      </c>
      <c r="Q38" s="100">
        <v>110</v>
      </c>
      <c r="R38" s="98">
        <v>238</v>
      </c>
      <c r="S38" s="19">
        <f t="shared" si="11"/>
        <v>174</v>
      </c>
    </row>
    <row r="39" spans="1:23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2"/>
        <v>90.25</v>
      </c>
      <c r="J39" s="94">
        <v>112</v>
      </c>
      <c r="K39" s="95">
        <v>113</v>
      </c>
      <c r="L39" s="91">
        <v>100</v>
      </c>
      <c r="M39" s="96">
        <f t="shared" si="6"/>
        <v>108.33333333333333</v>
      </c>
      <c r="N39" s="100">
        <v>150</v>
      </c>
      <c r="O39" s="98">
        <v>135</v>
      </c>
      <c r="P39" s="99">
        <f t="shared" si="13"/>
        <v>142.5</v>
      </c>
      <c r="Q39" s="100">
        <v>110</v>
      </c>
      <c r="R39" s="98">
        <v>90</v>
      </c>
      <c r="S39" s="19">
        <f t="shared" si="11"/>
        <v>100</v>
      </c>
    </row>
    <row r="40" spans="1:23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5">
        <v>80</v>
      </c>
      <c r="G40" s="95">
        <v>87</v>
      </c>
      <c r="H40" s="92">
        <v>88</v>
      </c>
      <c r="I40" s="93">
        <f>(E40+F40+G40+H40)/4</f>
        <v>87.0625</v>
      </c>
      <c r="J40" s="94">
        <v>104</v>
      </c>
      <c r="K40" s="95">
        <v>86</v>
      </c>
      <c r="L40" s="90">
        <v>100</v>
      </c>
      <c r="M40" s="96">
        <f t="shared" si="6"/>
        <v>96.666666666666671</v>
      </c>
      <c r="N40" s="100">
        <v>120</v>
      </c>
      <c r="O40" s="104">
        <v>120</v>
      </c>
      <c r="P40" s="99">
        <f t="shared" si="13"/>
        <v>120</v>
      </c>
      <c r="Q40" s="100">
        <v>105</v>
      </c>
      <c r="R40" s="98">
        <v>85</v>
      </c>
      <c r="S40" s="19">
        <f t="shared" si="11"/>
        <v>95</v>
      </c>
    </row>
    <row r="41" spans="1:23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92">
        <v>82</v>
      </c>
      <c r="I41" s="93">
        <f t="shared" ref="I41:I43" si="14">(E41+F41+G41+H41)/4</f>
        <v>87.125</v>
      </c>
      <c r="J41" s="94">
        <v>109</v>
      </c>
      <c r="K41" s="95">
        <v>81</v>
      </c>
      <c r="L41" s="95">
        <v>100</v>
      </c>
      <c r="M41" s="96">
        <f t="shared" si="6"/>
        <v>96.666666666666671</v>
      </c>
      <c r="N41" s="100">
        <v>125</v>
      </c>
      <c r="O41" s="98">
        <v>120</v>
      </c>
      <c r="P41" s="99">
        <f t="shared" si="13"/>
        <v>122.5</v>
      </c>
      <c r="Q41" s="100">
        <v>105</v>
      </c>
      <c r="R41" s="98">
        <v>65</v>
      </c>
      <c r="S41" s="19">
        <f t="shared" si="11"/>
        <v>85</v>
      </c>
    </row>
    <row r="42" spans="1:23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5">
        <v>105</v>
      </c>
      <c r="H42" s="92">
        <v>110</v>
      </c>
      <c r="I42" s="93">
        <f>(E42+F42+G42+H42)/4</f>
        <v>110.3125</v>
      </c>
      <c r="J42" s="94">
        <v>128</v>
      </c>
      <c r="K42" s="95">
        <v>110</v>
      </c>
      <c r="L42" s="91">
        <v>110</v>
      </c>
      <c r="M42" s="96">
        <f t="shared" si="6"/>
        <v>116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98">
        <v>130</v>
      </c>
      <c r="S42" s="19">
        <f t="shared" si="11"/>
        <v>132.5</v>
      </c>
    </row>
    <row r="43" spans="1:23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92">
        <v>88</v>
      </c>
      <c r="I43" s="93">
        <f t="shared" si="14"/>
        <v>86.125</v>
      </c>
      <c r="J43" s="94">
        <v>117</v>
      </c>
      <c r="K43" s="95">
        <v>98</v>
      </c>
      <c r="L43" s="90">
        <v>125</v>
      </c>
      <c r="M43" s="96">
        <f t="shared" si="6"/>
        <v>113.33333333333333</v>
      </c>
      <c r="N43" s="100">
        <v>0</v>
      </c>
      <c r="O43" s="98">
        <v>135</v>
      </c>
      <c r="P43" s="99">
        <f>SUM(N43+O43)/1</f>
        <v>135</v>
      </c>
      <c r="Q43" s="100">
        <v>120</v>
      </c>
      <c r="R43" s="98">
        <v>85</v>
      </c>
      <c r="S43" s="19">
        <f t="shared" si="11"/>
        <v>102.5</v>
      </c>
    </row>
    <row r="44" spans="1:23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5">
        <v>242</v>
      </c>
      <c r="G44" s="95">
        <v>0</v>
      </c>
      <c r="H44" s="92">
        <v>249</v>
      </c>
      <c r="I44" s="93">
        <f>(E44+F44+G44+H44)/2</f>
        <v>245.5</v>
      </c>
      <c r="J44" s="94">
        <v>224</v>
      </c>
      <c r="K44" s="91">
        <v>100</v>
      </c>
      <c r="L44" s="91">
        <v>250</v>
      </c>
      <c r="M44" s="96">
        <f>(J44+K44+L44)/3</f>
        <v>191.33333333333334</v>
      </c>
      <c r="N44" s="100">
        <v>0</v>
      </c>
      <c r="O44" s="104">
        <v>0</v>
      </c>
      <c r="P44" s="99">
        <f>SUM(N44+O44)/2</f>
        <v>0</v>
      </c>
      <c r="Q44" s="100">
        <v>290</v>
      </c>
      <c r="R44" s="108">
        <v>210</v>
      </c>
      <c r="S44" s="19">
        <f>SUM(Q44+R44)/2</f>
        <v>250</v>
      </c>
    </row>
    <row r="45" spans="1:23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89">
        <v>283</v>
      </c>
      <c r="F45" s="90">
        <v>153</v>
      </c>
      <c r="G45" s="95">
        <v>203</v>
      </c>
      <c r="H45" s="92">
        <v>260</v>
      </c>
      <c r="I45" s="93">
        <f>(E45+F45+G45+H45)/4</f>
        <v>224.75</v>
      </c>
      <c r="J45" s="94">
        <v>292</v>
      </c>
      <c r="K45" s="91">
        <v>360</v>
      </c>
      <c r="L45" s="90">
        <v>255</v>
      </c>
      <c r="M45" s="96">
        <f t="shared" si="6"/>
        <v>302.33333333333331</v>
      </c>
      <c r="N45" s="97">
        <v>420</v>
      </c>
      <c r="O45" s="98">
        <v>350</v>
      </c>
      <c r="P45" s="99">
        <f>SUM(N45+O45)/2</f>
        <v>385</v>
      </c>
      <c r="Q45" s="100">
        <v>295</v>
      </c>
      <c r="R45" s="98">
        <v>395</v>
      </c>
      <c r="S45" s="19">
        <f t="shared" si="11"/>
        <v>345</v>
      </c>
    </row>
    <row r="46" spans="1:23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114">
        <f>(E46+F46+G46+H46)/3</f>
        <v>289.33333333333331</v>
      </c>
      <c r="J46" s="124">
        <v>274</v>
      </c>
      <c r="K46" s="111">
        <v>230</v>
      </c>
      <c r="L46" s="111">
        <v>365</v>
      </c>
      <c r="M46" s="116">
        <f t="shared" si="6"/>
        <v>289.66666666666669</v>
      </c>
      <c r="N46" s="129">
        <v>415</v>
      </c>
      <c r="O46" s="118">
        <v>345</v>
      </c>
      <c r="P46" s="119">
        <f>SUM(N46+O46)/2</f>
        <v>380</v>
      </c>
      <c r="Q46" s="117">
        <v>320</v>
      </c>
      <c r="R46" s="118">
        <v>300</v>
      </c>
      <c r="S46" s="24">
        <f t="shared" si="11"/>
        <v>310</v>
      </c>
    </row>
    <row r="47" spans="1:23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120"/>
    </row>
    <row r="48" spans="1:23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2" x14ac:dyDescent="0.25">
      <c r="E70" s="122"/>
    </row>
    <row r="71" spans="5:12" x14ac:dyDescent="0.25">
      <c r="E71" s="122"/>
    </row>
    <row r="72" spans="5:12" x14ac:dyDescent="0.25">
      <c r="E72" s="122"/>
      <c r="K72" s="122"/>
      <c r="L72" s="122"/>
    </row>
    <row r="73" spans="5:12" x14ac:dyDescent="0.25">
      <c r="K73" s="122"/>
      <c r="L73" s="122"/>
    </row>
    <row r="74" spans="5:12" x14ac:dyDescent="0.25">
      <c r="K74" s="122"/>
      <c r="L74" s="122"/>
    </row>
    <row r="94" spans="11:12" x14ac:dyDescent="0.25">
      <c r="K94" s="122"/>
      <c r="L94" s="122"/>
    </row>
    <row r="95" spans="11:12" x14ac:dyDescent="0.25">
      <c r="K95" s="122"/>
      <c r="L95" s="122"/>
    </row>
    <row r="96" spans="11:12" x14ac:dyDescent="0.25">
      <c r="K96" s="122"/>
      <c r="L96" s="122"/>
    </row>
    <row r="99" spans="11:12" x14ac:dyDescent="0.25">
      <c r="K99" s="122"/>
      <c r="L99" s="122"/>
    </row>
    <row r="100" spans="11:12" x14ac:dyDescent="0.25">
      <c r="K100" s="122"/>
      <c r="L100" s="122"/>
    </row>
    <row r="101" spans="11:12" x14ac:dyDescent="0.25">
      <c r="K101" s="122"/>
      <c r="L101" s="122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W32" sqref="W3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09" t="s">
        <v>90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9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</row>
    <row r="3" spans="1:19" ht="18.75" customHeight="1" thickBot="1" x14ac:dyDescent="0.3">
      <c r="A3" s="210"/>
      <c r="B3" s="211"/>
      <c r="C3" s="211"/>
      <c r="D3" s="210"/>
      <c r="E3" s="211"/>
      <c r="F3" s="211"/>
      <c r="G3" s="211"/>
      <c r="H3" s="211"/>
      <c r="I3" s="211"/>
      <c r="J3" s="211"/>
      <c r="K3" s="211"/>
      <c r="L3" s="211"/>
      <c r="M3" s="211"/>
    </row>
    <row r="4" spans="1:19" ht="28.9" customHeight="1" thickBot="1" x14ac:dyDescent="0.3">
      <c r="A4" s="212" t="s">
        <v>0</v>
      </c>
      <c r="B4" s="215" t="s">
        <v>1</v>
      </c>
      <c r="C4" s="215" t="s">
        <v>68</v>
      </c>
      <c r="D4" s="217" t="s">
        <v>18</v>
      </c>
      <c r="E4" s="234" t="s">
        <v>74</v>
      </c>
      <c r="F4" s="235"/>
      <c r="G4" s="235"/>
      <c r="H4" s="235"/>
      <c r="I4" s="235"/>
      <c r="J4" s="235"/>
      <c r="K4" s="235"/>
      <c r="L4" s="235"/>
      <c r="M4" s="236"/>
      <c r="N4" s="228" t="s">
        <v>73</v>
      </c>
      <c r="O4" s="229"/>
      <c r="P4" s="230"/>
      <c r="Q4" s="203" t="s">
        <v>78</v>
      </c>
      <c r="R4" s="204"/>
      <c r="S4" s="205"/>
    </row>
    <row r="5" spans="1:19" ht="40.5" customHeight="1" thickBot="1" x14ac:dyDescent="0.3">
      <c r="A5" s="213"/>
      <c r="B5" s="216"/>
      <c r="C5" s="216"/>
      <c r="D5" s="218"/>
      <c r="E5" s="231" t="s">
        <v>77</v>
      </c>
      <c r="F5" s="232"/>
      <c r="G5" s="232"/>
      <c r="H5" s="232"/>
      <c r="I5" s="233"/>
      <c r="J5" s="206" t="s">
        <v>14</v>
      </c>
      <c r="K5" s="207"/>
      <c r="L5" s="207"/>
      <c r="M5" s="207"/>
      <c r="N5" s="207"/>
      <c r="O5" s="207"/>
      <c r="P5" s="207"/>
      <c r="Q5" s="207"/>
      <c r="R5" s="207"/>
      <c r="S5" s="208"/>
    </row>
    <row r="6" spans="1:19" ht="58.5" customHeight="1" thickBot="1" x14ac:dyDescent="0.3">
      <c r="A6" s="214"/>
      <c r="B6" s="216"/>
      <c r="C6" s="216"/>
      <c r="D6" s="218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132">
        <v>870</v>
      </c>
      <c r="S7" s="19">
        <f>SUM(Q7+R7)/1</f>
        <v>870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5">
        <v>725</v>
      </c>
      <c r="G8" s="95">
        <v>660</v>
      </c>
      <c r="H8" s="92">
        <v>846.5</v>
      </c>
      <c r="I8" s="93">
        <f t="shared" ref="I8:I11" si="0">(E8+F8+G8+H8)/4</f>
        <v>769.375</v>
      </c>
      <c r="J8" s="102">
        <v>627</v>
      </c>
      <c r="K8" s="95">
        <v>1015</v>
      </c>
      <c r="L8" s="95">
        <v>861</v>
      </c>
      <c r="M8" s="96">
        <f>(J8+K8+L8)/3</f>
        <v>834.33333333333337</v>
      </c>
      <c r="N8" s="97">
        <v>1400</v>
      </c>
      <c r="O8" s="98">
        <v>990</v>
      </c>
      <c r="P8" s="99">
        <f>SUM(N8+O8)/2</f>
        <v>1195</v>
      </c>
      <c r="Q8" s="97">
        <v>1085</v>
      </c>
      <c r="R8" s="133">
        <v>830</v>
      </c>
      <c r="S8" s="19">
        <f>SUM(Q8+R8)/2</f>
        <v>957.5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137">
        <v>358</v>
      </c>
      <c r="K9" s="95">
        <v>494</v>
      </c>
      <c r="L9" s="95">
        <v>470</v>
      </c>
      <c r="M9" s="96">
        <f t="shared" ref="M9:M13" si="1">(J9+K9+L9)/3</f>
        <v>440.66666666666669</v>
      </c>
      <c r="N9" s="100">
        <v>0</v>
      </c>
      <c r="O9" s="106">
        <v>490</v>
      </c>
      <c r="P9" s="99">
        <f>SUM(N9+O9)/1</f>
        <v>490</v>
      </c>
      <c r="Q9" s="100">
        <v>290</v>
      </c>
      <c r="R9" s="106">
        <v>0</v>
      </c>
      <c r="S9" s="19">
        <f>SUM(Q9+R9)/1</f>
        <v>290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102">
        <v>486</v>
      </c>
      <c r="K10" s="95">
        <v>546</v>
      </c>
      <c r="L10" s="95">
        <v>450</v>
      </c>
      <c r="M10" s="96">
        <f t="shared" si="1"/>
        <v>494</v>
      </c>
      <c r="N10" s="100">
        <v>555</v>
      </c>
      <c r="O10" s="106">
        <v>695</v>
      </c>
      <c r="P10" s="99">
        <f>SUM(N10+O10)/2</f>
        <v>625</v>
      </c>
      <c r="Q10" s="100">
        <v>560</v>
      </c>
      <c r="R10" s="106">
        <v>570</v>
      </c>
      <c r="S10" s="19">
        <f t="shared" ref="S10:S11" si="2">SUM(Q10+R10)/2</f>
        <v>565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5">
        <v>312</v>
      </c>
      <c r="H11" s="92">
        <v>300</v>
      </c>
      <c r="I11" s="93">
        <f t="shared" si="0"/>
        <v>291.25</v>
      </c>
      <c r="J11" s="94">
        <v>344</v>
      </c>
      <c r="K11" s="95">
        <v>364</v>
      </c>
      <c r="L11" s="95">
        <v>290</v>
      </c>
      <c r="M11" s="96">
        <f t="shared" si="1"/>
        <v>332.66666666666669</v>
      </c>
      <c r="N11" s="100">
        <v>395</v>
      </c>
      <c r="O11" s="98">
        <v>405</v>
      </c>
      <c r="P11" s="99">
        <f t="shared" ref="P11" si="3">SUM(N11+O11)/2</f>
        <v>400</v>
      </c>
      <c r="Q11" s="100">
        <v>395</v>
      </c>
      <c r="R11" s="106">
        <v>420</v>
      </c>
      <c r="S11" s="19">
        <f t="shared" si="2"/>
        <v>407.5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0</v>
      </c>
      <c r="I12" s="93">
        <f>(E12+F12+G12+H12)/3</f>
        <v>718.83333333333337</v>
      </c>
      <c r="J12" s="94">
        <v>753</v>
      </c>
      <c r="K12" s="95">
        <v>1067</v>
      </c>
      <c r="L12" s="95">
        <v>860</v>
      </c>
      <c r="M12" s="96">
        <f t="shared" si="1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106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102</v>
      </c>
      <c r="I13" s="93">
        <f>(E13+F13+G13+H13)/4</f>
        <v>103.375</v>
      </c>
      <c r="J13" s="94">
        <v>130</v>
      </c>
      <c r="K13" s="95">
        <v>92</v>
      </c>
      <c r="L13" s="95">
        <v>75</v>
      </c>
      <c r="M13" s="96">
        <f t="shared" si="1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102">
        <v>694</v>
      </c>
      <c r="K15" s="95">
        <v>633</v>
      </c>
      <c r="L15" s="95">
        <v>480</v>
      </c>
      <c r="M15" s="96">
        <f t="shared" ref="M15:M46" si="6">(J15+K15+L15)/3</f>
        <v>602.33333333333337</v>
      </c>
      <c r="N15" s="100">
        <v>0</v>
      </c>
      <c r="O15" s="133">
        <v>390</v>
      </c>
      <c r="P15" s="99">
        <f>SUM(N15+O15)/1</f>
        <v>390</v>
      </c>
      <c r="Q15" s="100">
        <v>690</v>
      </c>
      <c r="R15" s="133">
        <v>640</v>
      </c>
      <c r="S15" s="19">
        <f>SUM(Q15+R15)/2</f>
        <v>665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92">
        <v>985.6</v>
      </c>
      <c r="I16" s="93">
        <f t="shared" ref="I16:I19" si="7">(E16+F16+G16+H16)/4</f>
        <v>1096.3125</v>
      </c>
      <c r="J16" s="137">
        <v>900</v>
      </c>
      <c r="K16" s="95">
        <v>1526</v>
      </c>
      <c r="L16" s="95">
        <v>1030</v>
      </c>
      <c r="M16" s="96">
        <f t="shared" si="6"/>
        <v>1152</v>
      </c>
      <c r="N16" s="130">
        <v>1250</v>
      </c>
      <c r="O16" s="133">
        <v>700</v>
      </c>
      <c r="P16" s="99">
        <f t="shared" ref="P16:P19" si="8">SUM(N16+O16)/2</f>
        <v>975</v>
      </c>
      <c r="Q16" s="130">
        <v>1590</v>
      </c>
      <c r="R16" s="133">
        <v>633</v>
      </c>
      <c r="S16" s="19">
        <f t="shared" ref="S16:S17" si="9">SUM(Q16+R16)/2</f>
        <v>1111.5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97">
        <v>227</v>
      </c>
      <c r="O17" s="106">
        <v>233</v>
      </c>
      <c r="P17" s="99">
        <f t="shared" si="8"/>
        <v>230</v>
      </c>
      <c r="Q17" s="100">
        <v>195</v>
      </c>
      <c r="R17" s="133">
        <v>195</v>
      </c>
      <c r="S17" s="19">
        <f t="shared" si="9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92">
        <v>405.55</v>
      </c>
      <c r="I18" s="93">
        <f t="shared" si="7"/>
        <v>350.38749999999999</v>
      </c>
      <c r="J18" s="94">
        <v>308</v>
      </c>
      <c r="K18" s="95">
        <v>485</v>
      </c>
      <c r="L18" s="95">
        <v>495</v>
      </c>
      <c r="M18" s="96">
        <f t="shared" si="6"/>
        <v>429.33333333333331</v>
      </c>
      <c r="N18" s="100">
        <v>333.33</v>
      </c>
      <c r="O18" s="98">
        <v>540</v>
      </c>
      <c r="P18" s="99">
        <f t="shared" si="8"/>
        <v>436.66499999999996</v>
      </c>
      <c r="Q18" s="97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94">
        <v>547.4</v>
      </c>
      <c r="K19" s="95">
        <v>504</v>
      </c>
      <c r="L19" s="95">
        <v>850</v>
      </c>
      <c r="M19" s="96">
        <f t="shared" si="6"/>
        <v>633.80000000000007</v>
      </c>
      <c r="N19" s="100">
        <v>972.97</v>
      </c>
      <c r="O19" s="98">
        <v>560</v>
      </c>
      <c r="P19" s="99">
        <f t="shared" si="8"/>
        <v>766.48500000000001</v>
      </c>
      <c r="Q19" s="130">
        <v>560</v>
      </c>
      <c r="R19" s="133">
        <v>600</v>
      </c>
      <c r="S19" s="19">
        <f>SUM(Q19+R19)/1</f>
        <v>1160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137">
        <v>755</v>
      </c>
      <c r="K20" s="95">
        <v>810</v>
      </c>
      <c r="L20" s="95">
        <v>640</v>
      </c>
      <c r="M20" s="96">
        <f t="shared" si="6"/>
        <v>735</v>
      </c>
      <c r="N20" s="100">
        <v>0</v>
      </c>
      <c r="O20" s="98">
        <v>690</v>
      </c>
      <c r="P20" s="99">
        <f>SUM(N20+O20)/1</f>
        <v>690</v>
      </c>
      <c r="Q20" s="130">
        <v>813</v>
      </c>
      <c r="R20" s="98">
        <v>660</v>
      </c>
      <c r="S20" s="19">
        <f t="shared" ref="S20:S30" si="10">SUM(Q20+R20)/2</f>
        <v>736.5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11">(E21+F21+G21+H21)/4</f>
        <v>117.25</v>
      </c>
      <c r="J21" s="137">
        <v>115</v>
      </c>
      <c r="K21" s="95">
        <v>125</v>
      </c>
      <c r="L21" s="95">
        <v>160</v>
      </c>
      <c r="M21" s="96">
        <f t="shared" si="6"/>
        <v>133.33333333333334</v>
      </c>
      <c r="N21" s="100">
        <v>165</v>
      </c>
      <c r="O21" s="98">
        <v>125</v>
      </c>
      <c r="P21" s="99">
        <f t="shared" si="5"/>
        <v>145</v>
      </c>
      <c r="Q21" s="130">
        <v>125</v>
      </c>
      <c r="R21" s="133">
        <v>150</v>
      </c>
      <c r="S21" s="19">
        <f t="shared" si="10"/>
        <v>137.5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11"/>
        <v>750.25</v>
      </c>
      <c r="J22" s="102">
        <v>1272</v>
      </c>
      <c r="K22" s="95">
        <v>587</v>
      </c>
      <c r="L22" s="95">
        <v>750</v>
      </c>
      <c r="M22" s="96">
        <f t="shared" si="6"/>
        <v>869.66666666666663</v>
      </c>
      <c r="N22" s="100">
        <v>1260</v>
      </c>
      <c r="O22" s="133">
        <v>900</v>
      </c>
      <c r="P22" s="99">
        <f t="shared" si="5"/>
        <v>1080</v>
      </c>
      <c r="Q22" s="100">
        <v>1200</v>
      </c>
      <c r="R22" s="106">
        <v>1140</v>
      </c>
      <c r="S22" s="19">
        <f t="shared" si="10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11"/>
        <v>148.75</v>
      </c>
      <c r="J23" s="102">
        <v>167</v>
      </c>
      <c r="K23" s="95">
        <v>138</v>
      </c>
      <c r="L23" s="95">
        <v>165</v>
      </c>
      <c r="M23" s="96">
        <f t="shared" si="6"/>
        <v>156.66666666666666</v>
      </c>
      <c r="N23" s="100">
        <v>160</v>
      </c>
      <c r="O23" s="98">
        <v>170</v>
      </c>
      <c r="P23" s="99">
        <f t="shared" si="5"/>
        <v>165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11"/>
        <v>96.7</v>
      </c>
      <c r="J24" s="94">
        <v>122</v>
      </c>
      <c r="K24" s="95">
        <v>111</v>
      </c>
      <c r="L24" s="95">
        <v>120</v>
      </c>
      <c r="M24" s="96">
        <f t="shared" si="6"/>
        <v>117.66666666666667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11"/>
        <v>267.82749999999999</v>
      </c>
      <c r="J25" s="137">
        <v>301</v>
      </c>
      <c r="K25" s="95">
        <v>317</v>
      </c>
      <c r="L25" s="95">
        <v>520</v>
      </c>
      <c r="M25" s="96">
        <f t="shared" si="6"/>
        <v>379.33333333333331</v>
      </c>
      <c r="N25" s="100">
        <v>270</v>
      </c>
      <c r="O25" s="98">
        <v>390</v>
      </c>
      <c r="P25" s="99">
        <f t="shared" si="5"/>
        <v>330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11"/>
        <v>330.73750000000001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97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11"/>
        <v>45.7</v>
      </c>
      <c r="J28" s="94">
        <v>49</v>
      </c>
      <c r="K28" s="95">
        <v>50</v>
      </c>
      <c r="L28" s="95">
        <v>80</v>
      </c>
      <c r="M28" s="96">
        <f t="shared" si="6"/>
        <v>59.666666666666664</v>
      </c>
      <c r="N28" s="100">
        <v>70</v>
      </c>
      <c r="O28" s="98">
        <v>55</v>
      </c>
      <c r="P28" s="99">
        <f t="shared" si="5"/>
        <v>62.5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11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30">
        <v>2500</v>
      </c>
      <c r="O29" s="106">
        <v>0</v>
      </c>
      <c r="P29" s="99">
        <f>SUM(N29+O29)/1</f>
        <v>2500</v>
      </c>
      <c r="Q29" s="100">
        <v>5000</v>
      </c>
      <c r="R29" s="133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11"/>
        <v>61.1875</v>
      </c>
      <c r="J30" s="94">
        <v>69</v>
      </c>
      <c r="K30" s="95">
        <v>63</v>
      </c>
      <c r="L30" s="95">
        <v>59</v>
      </c>
      <c r="M30" s="96">
        <f t="shared" si="6"/>
        <v>63.666666666666664</v>
      </c>
      <c r="N30" s="100">
        <v>95</v>
      </c>
      <c r="O30" s="98">
        <v>75</v>
      </c>
      <c r="P30" s="99">
        <f t="shared" si="5"/>
        <v>85</v>
      </c>
      <c r="Q30" s="97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88</v>
      </c>
      <c r="I31" s="93">
        <f>(E31+F31+G31+H31)/3</f>
        <v>84.666666666666671</v>
      </c>
      <c r="J31" s="137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133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133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6" si="13">(E33+F33+G33+H33)/4</f>
        <v>100.15</v>
      </c>
      <c r="J33" s="94">
        <v>123</v>
      </c>
      <c r="K33" s="135">
        <v>114</v>
      </c>
      <c r="L33" s="95">
        <v>130</v>
      </c>
      <c r="M33" s="96">
        <f t="shared" si="6"/>
        <v>122.33333333333333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3"/>
        <v>64.0625</v>
      </c>
      <c r="J34" s="94">
        <v>80</v>
      </c>
      <c r="K34" s="95">
        <v>72</v>
      </c>
      <c r="L34" s="95">
        <v>75</v>
      </c>
      <c r="M34" s="96">
        <f t="shared" si="6"/>
        <v>75.666666666666671</v>
      </c>
      <c r="N34" s="100">
        <v>90</v>
      </c>
      <c r="O34" s="98">
        <v>95</v>
      </c>
      <c r="P34" s="99">
        <f t="shared" ref="P34:P42" si="14">SUM(N34+O34)/2</f>
        <v>92.5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3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4"/>
        <v>97.5</v>
      </c>
      <c r="Q35" s="97">
        <v>0</v>
      </c>
      <c r="R35" s="133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3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4"/>
        <v>208</v>
      </c>
      <c r="Q37" s="130">
        <v>55</v>
      </c>
      <c r="R37" s="133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ref="I38:I41" si="15">(E38+F38+G38+H38)/4</f>
        <v>122.42749999999999</v>
      </c>
      <c r="J38" s="94">
        <v>150</v>
      </c>
      <c r="K38" s="95">
        <v>84</v>
      </c>
      <c r="L38" s="95">
        <v>112.5</v>
      </c>
      <c r="M38" s="96">
        <f t="shared" si="6"/>
        <v>115.5</v>
      </c>
      <c r="N38" s="100">
        <v>110</v>
      </c>
      <c r="O38" s="106">
        <v>131</v>
      </c>
      <c r="P38" s="99">
        <f t="shared" si="14"/>
        <v>120.5</v>
      </c>
      <c r="Q38" s="130">
        <v>55</v>
      </c>
      <c r="R38" s="133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5"/>
        <v>90.25</v>
      </c>
      <c r="J39" s="94">
        <v>112</v>
      </c>
      <c r="K39" s="95">
        <v>113</v>
      </c>
      <c r="L39" s="95">
        <v>100</v>
      </c>
      <c r="M39" s="96">
        <f t="shared" si="6"/>
        <v>108.33333333333333</v>
      </c>
      <c r="N39" s="100">
        <v>150</v>
      </c>
      <c r="O39" s="98">
        <v>135</v>
      </c>
      <c r="P39" s="99">
        <f t="shared" si="14"/>
        <v>142.5</v>
      </c>
      <c r="Q39" s="100">
        <v>110</v>
      </c>
      <c r="R39" s="98">
        <v>90</v>
      </c>
      <c r="S39" s="19">
        <f t="shared" si="12"/>
        <v>100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5">
        <v>80</v>
      </c>
      <c r="G40" s="95">
        <v>87</v>
      </c>
      <c r="H40" s="92">
        <v>88</v>
      </c>
      <c r="I40" s="93">
        <f t="shared" si="15"/>
        <v>87.0625</v>
      </c>
      <c r="J40" s="137">
        <v>100</v>
      </c>
      <c r="K40" s="90">
        <v>133</v>
      </c>
      <c r="L40" s="95">
        <v>100</v>
      </c>
      <c r="M40" s="96">
        <f t="shared" si="6"/>
        <v>111</v>
      </c>
      <c r="N40" s="100">
        <v>120</v>
      </c>
      <c r="O40" s="98">
        <v>120</v>
      </c>
      <c r="P40" s="99">
        <f t="shared" si="14"/>
        <v>120</v>
      </c>
      <c r="Q40" s="97">
        <v>0</v>
      </c>
      <c r="R40" s="106">
        <v>0</v>
      </c>
      <c r="S40" s="19">
        <f t="shared" si="12"/>
        <v>0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92">
        <v>82</v>
      </c>
      <c r="I41" s="93">
        <f t="shared" si="15"/>
        <v>87.125</v>
      </c>
      <c r="J41" s="94">
        <v>109</v>
      </c>
      <c r="K41" s="95">
        <v>81</v>
      </c>
      <c r="L41" s="95">
        <v>100</v>
      </c>
      <c r="M41" s="96">
        <f t="shared" si="6"/>
        <v>96.666666666666671</v>
      </c>
      <c r="N41" s="100">
        <v>125</v>
      </c>
      <c r="O41" s="98">
        <v>120</v>
      </c>
      <c r="P41" s="99">
        <f t="shared" si="14"/>
        <v>122.5</v>
      </c>
      <c r="Q41" s="100">
        <v>105</v>
      </c>
      <c r="R41" s="98">
        <v>65</v>
      </c>
      <c r="S41" s="19">
        <f t="shared" si="12"/>
        <v>85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0">
        <v>0</v>
      </c>
      <c r="G42" s="95">
        <v>105</v>
      </c>
      <c r="H42" s="92">
        <v>110</v>
      </c>
      <c r="I42" s="93">
        <f>(E42+F42+G42+H42)/3</f>
        <v>110.41666666666667</v>
      </c>
      <c r="J42" s="94">
        <v>128</v>
      </c>
      <c r="K42" s="95">
        <v>110</v>
      </c>
      <c r="L42" s="95">
        <v>110</v>
      </c>
      <c r="M42" s="96">
        <f t="shared" si="6"/>
        <v>116</v>
      </c>
      <c r="N42" s="100">
        <v>155</v>
      </c>
      <c r="O42" s="98">
        <v>165</v>
      </c>
      <c r="P42" s="99">
        <f t="shared" si="14"/>
        <v>160</v>
      </c>
      <c r="Q42" s="100">
        <v>135</v>
      </c>
      <c r="R42" s="98">
        <v>130</v>
      </c>
      <c r="S42" s="19">
        <f t="shared" si="12"/>
        <v>132.5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92">
        <v>88</v>
      </c>
      <c r="I43" s="93">
        <f t="shared" ref="I43" si="16">(E43+F43+G43+H43)/4</f>
        <v>86.125</v>
      </c>
      <c r="J43" s="102">
        <v>119</v>
      </c>
      <c r="K43" s="95">
        <v>98</v>
      </c>
      <c r="L43" s="95">
        <v>125</v>
      </c>
      <c r="M43" s="96">
        <f t="shared" si="6"/>
        <v>114</v>
      </c>
      <c r="N43" s="100">
        <v>0</v>
      </c>
      <c r="O43" s="98">
        <v>135</v>
      </c>
      <c r="P43" s="99">
        <f>SUM(N43+O43)/1</f>
        <v>135</v>
      </c>
      <c r="Q43" s="100">
        <v>120</v>
      </c>
      <c r="R43" s="98">
        <v>85</v>
      </c>
      <c r="S43" s="19">
        <f t="shared" si="12"/>
        <v>102.5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135">
        <v>104</v>
      </c>
      <c r="G44" s="95">
        <v>0</v>
      </c>
      <c r="H44" s="92">
        <v>249</v>
      </c>
      <c r="I44" s="93">
        <f>(E44+F44+G44+H44)/2</f>
        <v>176.5</v>
      </c>
      <c r="J44" s="94">
        <v>224</v>
      </c>
      <c r="K44" s="90">
        <v>182</v>
      </c>
      <c r="L44" s="95">
        <v>250</v>
      </c>
      <c r="M44" s="96">
        <f t="shared" si="6"/>
        <v>218.66666666666666</v>
      </c>
      <c r="N44" s="100">
        <v>0</v>
      </c>
      <c r="O44" s="98">
        <v>0</v>
      </c>
      <c r="P44" s="99">
        <f>SUM(N44+O44)/2</f>
        <v>0</v>
      </c>
      <c r="Q44" s="130">
        <v>200</v>
      </c>
      <c r="R44" s="108">
        <v>210</v>
      </c>
      <c r="S44" s="19">
        <f t="shared" si="12"/>
        <v>205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283</v>
      </c>
      <c r="F45" s="95">
        <v>153</v>
      </c>
      <c r="G45" s="95">
        <v>203</v>
      </c>
      <c r="H45" s="92">
        <v>260</v>
      </c>
      <c r="I45" s="93">
        <f>(E45+F45+G45+H45)/4</f>
        <v>224.75</v>
      </c>
      <c r="J45" s="102">
        <v>328</v>
      </c>
      <c r="K45" s="135">
        <v>150</v>
      </c>
      <c r="L45" s="95">
        <v>255</v>
      </c>
      <c r="M45" s="96">
        <f t="shared" si="6"/>
        <v>244.33333333333334</v>
      </c>
      <c r="N45" s="97">
        <v>0</v>
      </c>
      <c r="O45" s="106">
        <v>360</v>
      </c>
      <c r="P45" s="99">
        <f>SUM(N45+O45)/1</f>
        <v>360</v>
      </c>
      <c r="Q45" s="100">
        <v>295</v>
      </c>
      <c r="R45" s="133">
        <v>280</v>
      </c>
      <c r="S45" s="19">
        <f t="shared" si="12"/>
        <v>287.5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116">
        <f>(E46+F46+G46+H46)/4</f>
        <v>217</v>
      </c>
      <c r="J46" s="124">
        <v>274</v>
      </c>
      <c r="K46" s="136">
        <v>330</v>
      </c>
      <c r="L46" s="111">
        <v>365</v>
      </c>
      <c r="M46" s="96">
        <f t="shared" si="6"/>
        <v>323</v>
      </c>
      <c r="N46" s="117">
        <v>415</v>
      </c>
      <c r="O46" s="134">
        <v>295</v>
      </c>
      <c r="P46" s="119">
        <f>SUM(N46+O46)/2</f>
        <v>355</v>
      </c>
      <c r="Q46" s="131">
        <v>290</v>
      </c>
      <c r="R46" s="118">
        <v>300</v>
      </c>
      <c r="S46" s="24">
        <f t="shared" si="12"/>
        <v>295</v>
      </c>
    </row>
    <row r="47" spans="1:19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09" t="s">
        <v>95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9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</row>
    <row r="3" spans="1:19" ht="18.75" customHeight="1" thickBot="1" x14ac:dyDescent="0.3">
      <c r="A3" s="210"/>
      <c r="B3" s="211"/>
      <c r="C3" s="211"/>
      <c r="D3" s="210"/>
      <c r="E3" s="211"/>
      <c r="F3" s="211"/>
      <c r="G3" s="211"/>
      <c r="H3" s="211"/>
      <c r="I3" s="211"/>
      <c r="J3" s="211"/>
      <c r="K3" s="211"/>
      <c r="L3" s="211"/>
      <c r="M3" s="211"/>
    </row>
    <row r="4" spans="1:19" ht="28.9" customHeight="1" thickBot="1" x14ac:dyDescent="0.3">
      <c r="A4" s="212" t="s">
        <v>0</v>
      </c>
      <c r="B4" s="215" t="s">
        <v>1</v>
      </c>
      <c r="C4" s="215" t="s">
        <v>68</v>
      </c>
      <c r="D4" s="217" t="s">
        <v>18</v>
      </c>
      <c r="E4" s="234" t="s">
        <v>74</v>
      </c>
      <c r="F4" s="235"/>
      <c r="G4" s="235"/>
      <c r="H4" s="235"/>
      <c r="I4" s="235"/>
      <c r="J4" s="235"/>
      <c r="K4" s="235"/>
      <c r="L4" s="235"/>
      <c r="M4" s="236"/>
      <c r="N4" s="228" t="s">
        <v>73</v>
      </c>
      <c r="O4" s="229"/>
      <c r="P4" s="230"/>
      <c r="Q4" s="203" t="s">
        <v>78</v>
      </c>
      <c r="R4" s="204"/>
      <c r="S4" s="205"/>
    </row>
    <row r="5" spans="1:19" ht="40.5" customHeight="1" thickBot="1" x14ac:dyDescent="0.3">
      <c r="A5" s="213"/>
      <c r="B5" s="216"/>
      <c r="C5" s="216"/>
      <c r="D5" s="218"/>
      <c r="E5" s="231" t="s">
        <v>77</v>
      </c>
      <c r="F5" s="232"/>
      <c r="G5" s="232"/>
      <c r="H5" s="232"/>
      <c r="I5" s="233"/>
      <c r="J5" s="206" t="s">
        <v>14</v>
      </c>
      <c r="K5" s="207"/>
      <c r="L5" s="207"/>
      <c r="M5" s="207"/>
      <c r="N5" s="207"/>
      <c r="O5" s="207"/>
      <c r="P5" s="207"/>
      <c r="Q5" s="207"/>
      <c r="R5" s="207"/>
      <c r="S5" s="208"/>
    </row>
    <row r="6" spans="1:19" ht="58.5" customHeight="1" thickBot="1" x14ac:dyDescent="0.3">
      <c r="A6" s="214"/>
      <c r="B6" s="216"/>
      <c r="C6" s="216"/>
      <c r="D6" s="218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140">
        <v>644</v>
      </c>
      <c r="L7" s="82">
        <v>0</v>
      </c>
      <c r="M7" s="84">
        <f>(J7+K7+L7)/1</f>
        <v>644</v>
      </c>
      <c r="N7" s="86">
        <v>0</v>
      </c>
      <c r="O7" s="87">
        <v>0</v>
      </c>
      <c r="P7" s="88">
        <v>0</v>
      </c>
      <c r="Q7" s="86">
        <v>210</v>
      </c>
      <c r="R7" s="87">
        <v>870</v>
      </c>
      <c r="S7" s="19">
        <f>SUM(Q7+R7)/2</f>
        <v>540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0">
        <v>797</v>
      </c>
      <c r="G8" s="95">
        <v>660</v>
      </c>
      <c r="H8" s="139">
        <v>846</v>
      </c>
      <c r="I8" s="93">
        <f t="shared" ref="I8:I13" si="0">(E8+F8+G8+H8)/4</f>
        <v>787.25</v>
      </c>
      <c r="J8" s="94">
        <v>840</v>
      </c>
      <c r="K8" s="90">
        <v>1010</v>
      </c>
      <c r="L8" s="95">
        <v>861</v>
      </c>
      <c r="M8" s="96">
        <f>(J8+K8+L8)/3</f>
        <v>903.66666666666663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830</v>
      </c>
      <c r="S8" s="19">
        <f>SUM(Q8+R8)/2</f>
        <v>957.5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358</v>
      </c>
      <c r="K9" s="95">
        <v>450</v>
      </c>
      <c r="L9" s="95">
        <v>470</v>
      </c>
      <c r="M9" s="96">
        <f t="shared" ref="M9:M13" si="1">(J9+K9+L9)/3</f>
        <v>426</v>
      </c>
      <c r="N9" s="97">
        <v>0</v>
      </c>
      <c r="O9" s="98">
        <v>490</v>
      </c>
      <c r="P9" s="99">
        <f t="shared" ref="P9:P11" si="2">SUM(N9+O9)/2</f>
        <v>245</v>
      </c>
      <c r="Q9" s="100">
        <v>225</v>
      </c>
      <c r="R9" s="98">
        <v>0</v>
      </c>
      <c r="S9" s="19">
        <f>SUM(Q9+R9)/1</f>
        <v>225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127">
        <v>485</v>
      </c>
      <c r="I10" s="93">
        <f t="shared" si="0"/>
        <v>480.25</v>
      </c>
      <c r="J10" s="94">
        <v>493</v>
      </c>
      <c r="K10" s="135">
        <v>539</v>
      </c>
      <c r="L10" s="95">
        <v>450</v>
      </c>
      <c r="M10" s="96">
        <f t="shared" si="1"/>
        <v>494</v>
      </c>
      <c r="N10" s="100">
        <v>555</v>
      </c>
      <c r="O10" s="98">
        <v>695</v>
      </c>
      <c r="P10" s="99">
        <f t="shared" si="2"/>
        <v>625</v>
      </c>
      <c r="Q10" s="100">
        <v>560</v>
      </c>
      <c r="R10" s="98">
        <v>570</v>
      </c>
      <c r="S10" s="19">
        <f t="shared" ref="S10:S11" si="3">SUM(Q10+R10)/2</f>
        <v>565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0">
        <v>350</v>
      </c>
      <c r="G11" s="95">
        <v>312</v>
      </c>
      <c r="H11" s="139">
        <v>283</v>
      </c>
      <c r="I11" s="93">
        <f t="shared" si="0"/>
        <v>307</v>
      </c>
      <c r="J11" s="94">
        <v>344</v>
      </c>
      <c r="K11" s="90">
        <v>385</v>
      </c>
      <c r="L11" s="95">
        <v>300</v>
      </c>
      <c r="M11" s="96">
        <f t="shared" si="1"/>
        <v>343</v>
      </c>
      <c r="N11" s="100">
        <v>395</v>
      </c>
      <c r="O11" s="98">
        <v>405</v>
      </c>
      <c r="P11" s="99">
        <f t="shared" si="2"/>
        <v>400</v>
      </c>
      <c r="Q11" s="100">
        <v>395</v>
      </c>
      <c r="R11" s="98">
        <v>420</v>
      </c>
      <c r="S11" s="19">
        <f t="shared" si="3"/>
        <v>407.5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127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139">
        <v>100</v>
      </c>
      <c r="I13" s="93">
        <f t="shared" si="0"/>
        <v>102.875</v>
      </c>
      <c r="J13" s="94">
        <v>130</v>
      </c>
      <c r="K13" s="90">
        <v>247</v>
      </c>
      <c r="L13" s="95">
        <v>75</v>
      </c>
      <c r="M13" s="96">
        <f t="shared" si="1"/>
        <v>150.66666666666666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0">
        <v>325</v>
      </c>
      <c r="L14" s="95">
        <v>0</v>
      </c>
      <c r="M14" s="96">
        <f>(J14+K14+L14)/2</f>
        <v>219.5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139">
        <v>531.76</v>
      </c>
      <c r="I15" s="93">
        <f>(E15+F15+G15+H15)/4</f>
        <v>484.38</v>
      </c>
      <c r="J15" s="94">
        <v>556</v>
      </c>
      <c r="K15" s="90">
        <v>648</v>
      </c>
      <c r="L15" s="95">
        <v>480</v>
      </c>
      <c r="M15" s="96">
        <f t="shared" ref="M15:M46" si="6">(J15+K15+L15)/3</f>
        <v>561.33333333333337</v>
      </c>
      <c r="N15" s="100">
        <v>0</v>
      </c>
      <c r="O15" s="98">
        <v>580</v>
      </c>
      <c r="P15" s="99">
        <f>SUM(N15+O15)/1</f>
        <v>580</v>
      </c>
      <c r="Q15" s="100">
        <v>690</v>
      </c>
      <c r="R15" s="98">
        <v>640</v>
      </c>
      <c r="S15" s="19">
        <f>SUM(Q15+R15)/2</f>
        <v>665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139">
        <v>776.65</v>
      </c>
      <c r="I16" s="93">
        <f t="shared" ref="I16:I19" si="7">(E16+F16+G16+H16)/4</f>
        <v>1044.075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8">SUM(N16+O16)/2</f>
        <v>975</v>
      </c>
      <c r="Q16" s="100">
        <v>1590</v>
      </c>
      <c r="R16" s="98">
        <v>633</v>
      </c>
      <c r="S16" s="19">
        <f t="shared" ref="S16:S17" si="9">SUM(Q16+R16)/2</f>
        <v>1111.5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139">
        <v>170.66</v>
      </c>
      <c r="I17" s="93">
        <f t="shared" si="7"/>
        <v>166.4675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227</v>
      </c>
      <c r="O17" s="98">
        <v>233</v>
      </c>
      <c r="P17" s="99">
        <f t="shared" si="8"/>
        <v>230</v>
      </c>
      <c r="Q17" s="100">
        <v>195</v>
      </c>
      <c r="R17" s="98">
        <v>195</v>
      </c>
      <c r="S17" s="19">
        <f t="shared" si="9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139">
        <v>320</v>
      </c>
      <c r="I18" s="93">
        <f t="shared" si="7"/>
        <v>340.375</v>
      </c>
      <c r="J18" s="94">
        <v>308</v>
      </c>
      <c r="K18" s="95">
        <v>485</v>
      </c>
      <c r="L18" s="95">
        <v>495</v>
      </c>
      <c r="M18" s="96">
        <f t="shared" si="6"/>
        <v>429.33333333333331</v>
      </c>
      <c r="N18" s="100">
        <v>333.33</v>
      </c>
      <c r="O18" s="98">
        <v>540</v>
      </c>
      <c r="P18" s="99">
        <f t="shared" si="8"/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94">
        <v>654.54999999999995</v>
      </c>
      <c r="K19" s="90">
        <v>504</v>
      </c>
      <c r="L19" s="95">
        <v>850</v>
      </c>
      <c r="M19" s="96">
        <f t="shared" si="6"/>
        <v>669.51666666666665</v>
      </c>
      <c r="N19" s="100">
        <v>972.97</v>
      </c>
      <c r="O19" s="98">
        <v>560</v>
      </c>
      <c r="P19" s="99">
        <f t="shared" si="8"/>
        <v>766.48500000000001</v>
      </c>
      <c r="Q19" s="97">
        <v>780</v>
      </c>
      <c r="R19" s="98">
        <v>600</v>
      </c>
      <c r="S19" s="19">
        <f>SUM(Q19+R19)/2</f>
        <v>690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127">
        <v>0</v>
      </c>
      <c r="I20" s="93">
        <f>(E20+F20+G20+H20)/2</f>
        <v>715.5</v>
      </c>
      <c r="J20" s="94">
        <v>772.5</v>
      </c>
      <c r="K20" s="95">
        <v>604</v>
      </c>
      <c r="L20" s="95">
        <v>640</v>
      </c>
      <c r="M20" s="96">
        <f t="shared" si="6"/>
        <v>672.16666666666663</v>
      </c>
      <c r="N20" s="100">
        <v>0</v>
      </c>
      <c r="O20" s="98">
        <v>690</v>
      </c>
      <c r="P20" s="99">
        <f>SUM(N20+O20)/1</f>
        <v>690</v>
      </c>
      <c r="Q20" s="97">
        <v>825</v>
      </c>
      <c r="R20" s="106">
        <v>663</v>
      </c>
      <c r="S20" s="19">
        <f t="shared" ref="S20:S30" si="10">SUM(Q20+R20)/2</f>
        <v>744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11">(E21+F21+G21+H21)/4</f>
        <v>117.25</v>
      </c>
      <c r="J21" s="137">
        <v>149</v>
      </c>
      <c r="K21" s="95">
        <v>125</v>
      </c>
      <c r="L21" s="95">
        <v>150</v>
      </c>
      <c r="M21" s="96">
        <f t="shared" si="6"/>
        <v>141.33333333333334</v>
      </c>
      <c r="N21" s="100">
        <v>165</v>
      </c>
      <c r="O21" s="98">
        <v>125</v>
      </c>
      <c r="P21" s="99">
        <f t="shared" si="5"/>
        <v>145</v>
      </c>
      <c r="Q21" s="100">
        <v>125</v>
      </c>
      <c r="R21" s="133">
        <v>130</v>
      </c>
      <c r="S21" s="19">
        <f t="shared" si="10"/>
        <v>127.5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11"/>
        <v>750.25</v>
      </c>
      <c r="J22" s="137">
        <v>881</v>
      </c>
      <c r="K22" s="95">
        <v>1183</v>
      </c>
      <c r="L22" s="95">
        <v>750</v>
      </c>
      <c r="M22" s="96">
        <f t="shared" si="6"/>
        <v>938</v>
      </c>
      <c r="N22" s="100">
        <v>1210</v>
      </c>
      <c r="O22" s="98">
        <v>900</v>
      </c>
      <c r="P22" s="99">
        <f t="shared" si="5"/>
        <v>1055</v>
      </c>
      <c r="Q22" s="100">
        <v>1200</v>
      </c>
      <c r="R22" s="98">
        <v>1140</v>
      </c>
      <c r="S22" s="19">
        <f t="shared" si="10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11"/>
        <v>148.75</v>
      </c>
      <c r="J23" s="94">
        <v>167</v>
      </c>
      <c r="K23" s="95">
        <v>136</v>
      </c>
      <c r="L23" s="95">
        <v>165</v>
      </c>
      <c r="M23" s="96">
        <f t="shared" si="6"/>
        <v>156</v>
      </c>
      <c r="N23" s="100">
        <v>160</v>
      </c>
      <c r="O23" s="98">
        <v>150</v>
      </c>
      <c r="P23" s="99">
        <f t="shared" si="5"/>
        <v>155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139">
        <v>94.4</v>
      </c>
      <c r="I24" s="93">
        <f t="shared" si="11"/>
        <v>96.300000000000011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139">
        <v>288.31</v>
      </c>
      <c r="I25" s="93">
        <f t="shared" si="11"/>
        <v>265.65499999999997</v>
      </c>
      <c r="J25" s="94">
        <v>301</v>
      </c>
      <c r="K25" s="95">
        <v>317</v>
      </c>
      <c r="L25" s="95">
        <v>380</v>
      </c>
      <c r="M25" s="96">
        <f t="shared" si="6"/>
        <v>332.66666666666669</v>
      </c>
      <c r="N25" s="100">
        <v>270</v>
      </c>
      <c r="O25" s="98">
        <v>0</v>
      </c>
      <c r="P25" s="99">
        <f>SUM(N25+O25)/1</f>
        <v>270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139">
        <v>348.95</v>
      </c>
      <c r="I26" s="93">
        <f t="shared" si="11"/>
        <v>330.72500000000002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127">
        <v>0</v>
      </c>
      <c r="I27" s="93">
        <f>(E27+F27+G27+H27)/2</f>
        <v>621.5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139">
        <v>43.8</v>
      </c>
      <c r="I28" s="93">
        <f t="shared" si="11"/>
        <v>44.150000000000006</v>
      </c>
      <c r="J28" s="94">
        <v>49</v>
      </c>
      <c r="K28" s="95">
        <v>50</v>
      </c>
      <c r="L28" s="95">
        <v>75</v>
      </c>
      <c r="M28" s="96">
        <f t="shared" si="6"/>
        <v>58</v>
      </c>
      <c r="N28" s="100">
        <v>70</v>
      </c>
      <c r="O28" s="106">
        <v>0</v>
      </c>
      <c r="P28" s="99">
        <f>SUM(N28+O28)/1</f>
        <v>70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139">
        <v>2000</v>
      </c>
      <c r="I29" s="93">
        <f t="shared" si="11"/>
        <v>2326.75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97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139">
        <v>54.15</v>
      </c>
      <c r="I30" s="93">
        <f t="shared" si="11"/>
        <v>57.225000000000001</v>
      </c>
      <c r="J30" s="94">
        <v>69</v>
      </c>
      <c r="K30" s="90">
        <v>65</v>
      </c>
      <c r="L30" s="95">
        <v>59</v>
      </c>
      <c r="M30" s="96">
        <f t="shared" si="6"/>
        <v>64.333333333333329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127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139">
        <v>103.6</v>
      </c>
      <c r="I33" s="93">
        <f t="shared" ref="I33:I43" si="13">(E33+F33+G33+H33)/4</f>
        <v>100.05000000000001</v>
      </c>
      <c r="J33" s="94">
        <v>123</v>
      </c>
      <c r="K33" s="95">
        <v>114</v>
      </c>
      <c r="L33" s="95">
        <v>113</v>
      </c>
      <c r="M33" s="96">
        <f t="shared" si="6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127">
        <v>70.25</v>
      </c>
      <c r="I34" s="93">
        <f t="shared" si="13"/>
        <v>66.875</v>
      </c>
      <c r="J34" s="94">
        <v>80</v>
      </c>
      <c r="K34" s="95">
        <v>72</v>
      </c>
      <c r="L34" s="95">
        <v>70</v>
      </c>
      <c r="M34" s="96">
        <f t="shared" si="6"/>
        <v>74</v>
      </c>
      <c r="N34" s="100">
        <v>90</v>
      </c>
      <c r="O34" s="98">
        <v>95</v>
      </c>
      <c r="P34" s="99">
        <f t="shared" ref="P34:P42" si="14">SUM(N34+O34)/2</f>
        <v>92.5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139">
        <v>66.8</v>
      </c>
      <c r="I35" s="93">
        <f t="shared" si="13"/>
        <v>65.650000000000006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4"/>
        <v>97.5</v>
      </c>
      <c r="Q35" s="100">
        <v>0</v>
      </c>
      <c r="R35" s="98">
        <v>70</v>
      </c>
      <c r="S35" s="19">
        <f t="shared" si="12"/>
        <v>35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127">
        <v>71</v>
      </c>
      <c r="I36" s="93">
        <f t="shared" si="13"/>
        <v>69.1875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 t="shared" si="13"/>
        <v>82.722499999999997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4"/>
        <v>208</v>
      </c>
      <c r="Q37" s="100">
        <v>55</v>
      </c>
      <c r="R37" s="98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139">
        <v>76</v>
      </c>
      <c r="I38" s="93">
        <f t="shared" si="13"/>
        <v>96.564999999999998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99</v>
      </c>
      <c r="P38" s="99">
        <f t="shared" si="14"/>
        <v>104.5</v>
      </c>
      <c r="Q38" s="100">
        <v>55</v>
      </c>
      <c r="R38" s="98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127">
        <v>99</v>
      </c>
      <c r="I39" s="93">
        <f t="shared" si="13"/>
        <v>94.5</v>
      </c>
      <c r="J39" s="94">
        <v>112</v>
      </c>
      <c r="K39" s="135">
        <v>110</v>
      </c>
      <c r="L39" s="90">
        <v>100</v>
      </c>
      <c r="M39" s="96">
        <f t="shared" si="6"/>
        <v>107.33333333333333</v>
      </c>
      <c r="N39" s="100">
        <v>130</v>
      </c>
      <c r="O39" s="98">
        <v>135</v>
      </c>
      <c r="P39" s="99">
        <f t="shared" si="14"/>
        <v>132.5</v>
      </c>
      <c r="Q39" s="97">
        <v>0</v>
      </c>
      <c r="R39" s="133">
        <v>80</v>
      </c>
      <c r="S39" s="19">
        <f>SUM(Q39+R39)/1</f>
        <v>80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0">
        <v>92</v>
      </c>
      <c r="G40" s="95">
        <v>87</v>
      </c>
      <c r="H40" s="127">
        <v>93.25</v>
      </c>
      <c r="I40" s="93">
        <f t="shared" si="13"/>
        <v>91.375</v>
      </c>
      <c r="J40" s="94">
        <v>104</v>
      </c>
      <c r="K40" s="95">
        <v>105</v>
      </c>
      <c r="L40" s="135">
        <v>90</v>
      </c>
      <c r="M40" s="96">
        <f t="shared" si="6"/>
        <v>99.666666666666671</v>
      </c>
      <c r="N40" s="100">
        <v>120</v>
      </c>
      <c r="O40" s="98">
        <v>120</v>
      </c>
      <c r="P40" s="99">
        <f t="shared" si="14"/>
        <v>120</v>
      </c>
      <c r="Q40" s="97">
        <v>0</v>
      </c>
      <c r="R40" s="106">
        <v>85</v>
      </c>
      <c r="S40" s="19">
        <f>SUM(Q40+R40)/1</f>
        <v>85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127">
        <v>110.5</v>
      </c>
      <c r="I41" s="93">
        <f t="shared" si="13"/>
        <v>94.25</v>
      </c>
      <c r="J41" s="94">
        <v>109</v>
      </c>
      <c r="K41" s="90">
        <v>98</v>
      </c>
      <c r="L41" s="90">
        <v>90</v>
      </c>
      <c r="M41" s="96">
        <f t="shared" si="6"/>
        <v>99</v>
      </c>
      <c r="N41" s="100">
        <v>125</v>
      </c>
      <c r="O41" s="98">
        <v>120</v>
      </c>
      <c r="P41" s="99">
        <f t="shared" si="14"/>
        <v>122.5</v>
      </c>
      <c r="Q41" s="100">
        <v>105</v>
      </c>
      <c r="R41" s="106">
        <v>70</v>
      </c>
      <c r="S41" s="19">
        <f t="shared" si="12"/>
        <v>87.5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0">
        <v>110</v>
      </c>
      <c r="G42" s="95">
        <v>105</v>
      </c>
      <c r="H42" s="127">
        <v>116.25</v>
      </c>
      <c r="I42" s="93">
        <f t="shared" si="13"/>
        <v>111.875</v>
      </c>
      <c r="J42" s="94">
        <v>128</v>
      </c>
      <c r="K42" s="135">
        <v>108</v>
      </c>
      <c r="L42" s="90">
        <v>125</v>
      </c>
      <c r="M42" s="96">
        <f t="shared" si="6"/>
        <v>120.33333333333333</v>
      </c>
      <c r="N42" s="100">
        <v>155</v>
      </c>
      <c r="O42" s="98">
        <v>165</v>
      </c>
      <c r="P42" s="99">
        <f t="shared" si="14"/>
        <v>160</v>
      </c>
      <c r="Q42" s="100">
        <v>135</v>
      </c>
      <c r="R42" s="104">
        <v>100</v>
      </c>
      <c r="S42" s="19">
        <f t="shared" si="12"/>
        <v>117.5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0">
        <v>104</v>
      </c>
      <c r="G43" s="95">
        <v>65</v>
      </c>
      <c r="H43" s="139">
        <v>87.6</v>
      </c>
      <c r="I43" s="93">
        <f t="shared" si="13"/>
        <v>86.025000000000006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130">
        <v>110</v>
      </c>
      <c r="R43" s="106">
        <v>90</v>
      </c>
      <c r="S43" s="19">
        <f t="shared" si="12"/>
        <v>100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0">
        <v>188.5</v>
      </c>
      <c r="G44" s="95">
        <v>0</v>
      </c>
      <c r="H44" s="127">
        <v>0</v>
      </c>
      <c r="I44" s="93">
        <f>(E44+F44+G44+H44)/1</f>
        <v>188.5</v>
      </c>
      <c r="J44" s="102">
        <v>206</v>
      </c>
      <c r="K44" s="90">
        <v>280</v>
      </c>
      <c r="L44" s="95">
        <v>250</v>
      </c>
      <c r="M44" s="96">
        <f t="shared" si="6"/>
        <v>245.33333333333334</v>
      </c>
      <c r="N44" s="100">
        <v>200</v>
      </c>
      <c r="O44" s="98">
        <v>190</v>
      </c>
      <c r="P44" s="99">
        <f>SUM(N44+O44)/2</f>
        <v>195</v>
      </c>
      <c r="Q44" s="97">
        <v>290</v>
      </c>
      <c r="R44" s="141">
        <v>140</v>
      </c>
      <c r="S44" s="19">
        <f t="shared" si="12"/>
        <v>215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283</v>
      </c>
      <c r="F45" s="90">
        <v>188</v>
      </c>
      <c r="G45" s="95">
        <v>203</v>
      </c>
      <c r="H45" s="127">
        <v>283</v>
      </c>
      <c r="I45" s="93">
        <f>(E45+F45+G45+H45)/4</f>
        <v>239.25</v>
      </c>
      <c r="J45" s="102">
        <v>221</v>
      </c>
      <c r="K45" s="90">
        <v>345</v>
      </c>
      <c r="L45" s="90">
        <v>290</v>
      </c>
      <c r="M45" s="96">
        <f t="shared" si="6"/>
        <v>285.33333333333331</v>
      </c>
      <c r="N45" s="100">
        <v>0</v>
      </c>
      <c r="O45" s="133">
        <v>230</v>
      </c>
      <c r="P45" s="99">
        <f>SUM(N45+O45)/1</f>
        <v>230</v>
      </c>
      <c r="Q45" s="97">
        <v>420</v>
      </c>
      <c r="R45" s="133">
        <v>185</v>
      </c>
      <c r="S45" s="19">
        <f t="shared" si="12"/>
        <v>302.5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6">
        <v>237</v>
      </c>
      <c r="I46" s="93">
        <f>(E46+F46+G46+H46)/4</f>
        <v>228.5</v>
      </c>
      <c r="J46" s="124">
        <v>274</v>
      </c>
      <c r="K46" s="136">
        <v>375</v>
      </c>
      <c r="L46" s="111">
        <v>390</v>
      </c>
      <c r="M46" s="96">
        <f t="shared" si="6"/>
        <v>346.33333333333331</v>
      </c>
      <c r="N46" s="129">
        <v>0</v>
      </c>
      <c r="O46" s="118">
        <v>295</v>
      </c>
      <c r="P46" s="119">
        <f>SUM(N46+O46)/1</f>
        <v>295</v>
      </c>
      <c r="Q46" s="129">
        <v>370</v>
      </c>
      <c r="R46" s="134">
        <v>225</v>
      </c>
      <c r="S46" s="19">
        <f t="shared" si="12"/>
        <v>297.5</v>
      </c>
    </row>
    <row r="47" spans="1:19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09" t="s">
        <v>94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9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</row>
    <row r="3" spans="1:19" ht="18.75" customHeight="1" thickBot="1" x14ac:dyDescent="0.3">
      <c r="A3" s="210"/>
      <c r="B3" s="211"/>
      <c r="C3" s="211"/>
      <c r="D3" s="210"/>
      <c r="E3" s="211"/>
      <c r="F3" s="211"/>
      <c r="G3" s="211"/>
      <c r="H3" s="211"/>
      <c r="I3" s="211"/>
      <c r="J3" s="211"/>
      <c r="K3" s="211"/>
      <c r="L3" s="211"/>
      <c r="M3" s="211"/>
    </row>
    <row r="4" spans="1:19" ht="28.9" customHeight="1" thickBot="1" x14ac:dyDescent="0.3">
      <c r="A4" s="212" t="s">
        <v>0</v>
      </c>
      <c r="B4" s="215" t="s">
        <v>1</v>
      </c>
      <c r="C4" s="215" t="s">
        <v>68</v>
      </c>
      <c r="D4" s="217" t="s">
        <v>18</v>
      </c>
      <c r="E4" s="234" t="s">
        <v>74</v>
      </c>
      <c r="F4" s="235"/>
      <c r="G4" s="235"/>
      <c r="H4" s="235"/>
      <c r="I4" s="235"/>
      <c r="J4" s="235"/>
      <c r="K4" s="235"/>
      <c r="L4" s="235"/>
      <c r="M4" s="236"/>
      <c r="N4" s="228" t="s">
        <v>73</v>
      </c>
      <c r="O4" s="229"/>
      <c r="P4" s="230"/>
      <c r="Q4" s="203" t="s">
        <v>78</v>
      </c>
      <c r="R4" s="204"/>
      <c r="S4" s="205"/>
    </row>
    <row r="5" spans="1:19" ht="40.5" customHeight="1" thickBot="1" x14ac:dyDescent="0.3">
      <c r="A5" s="213"/>
      <c r="B5" s="216"/>
      <c r="C5" s="216"/>
      <c r="D5" s="218"/>
      <c r="E5" s="231" t="s">
        <v>77</v>
      </c>
      <c r="F5" s="232"/>
      <c r="G5" s="232"/>
      <c r="H5" s="232"/>
      <c r="I5" s="233"/>
      <c r="J5" s="206" t="s">
        <v>14</v>
      </c>
      <c r="K5" s="207"/>
      <c r="L5" s="207"/>
      <c r="M5" s="207"/>
      <c r="N5" s="207"/>
      <c r="O5" s="207"/>
      <c r="P5" s="207"/>
      <c r="Q5" s="207"/>
      <c r="R5" s="207"/>
      <c r="S5" s="208"/>
    </row>
    <row r="6" spans="1:19" ht="58.5" customHeight="1" thickBot="1" x14ac:dyDescent="0.3">
      <c r="A6" s="214"/>
      <c r="B6" s="216"/>
      <c r="C6" s="216"/>
      <c r="D6" s="218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143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870</v>
      </c>
      <c r="S7" s="19">
        <f>SUM(Q7+R7)/2</f>
        <v>540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5">
        <v>797</v>
      </c>
      <c r="G8" s="95">
        <v>660</v>
      </c>
      <c r="H8" s="127">
        <v>846.5</v>
      </c>
      <c r="I8" s="93">
        <f t="shared" ref="I8:I13" si="0">(E8+F8+G8+H8)/4</f>
        <v>787.375</v>
      </c>
      <c r="J8" s="94">
        <v>840</v>
      </c>
      <c r="K8" s="90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830</v>
      </c>
      <c r="S8" s="19">
        <f>SUM(Q8+R8)/2</f>
        <v>957.5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358</v>
      </c>
      <c r="K9" s="135">
        <v>317</v>
      </c>
      <c r="L9" s="95">
        <v>470</v>
      </c>
      <c r="M9" s="96">
        <f t="shared" ref="M9:M13" si="1">(J9+K9+L9)/3</f>
        <v>381.66666666666669</v>
      </c>
      <c r="N9" s="100">
        <v>0</v>
      </c>
      <c r="O9" s="98">
        <v>490</v>
      </c>
      <c r="P9" s="99">
        <f>SUM(N9+O9)/1</f>
        <v>490</v>
      </c>
      <c r="Q9" s="100">
        <v>225</v>
      </c>
      <c r="R9" s="98">
        <v>0</v>
      </c>
      <c r="S9" s="19">
        <f>SUM(Q9+R9)/1</f>
        <v>225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139">
        <v>387</v>
      </c>
      <c r="I10" s="93">
        <f t="shared" si="0"/>
        <v>455.75</v>
      </c>
      <c r="J10" s="94">
        <v>493</v>
      </c>
      <c r="K10" s="95">
        <v>539</v>
      </c>
      <c r="L10" s="95">
        <v>450</v>
      </c>
      <c r="M10" s="96">
        <f t="shared" si="1"/>
        <v>494</v>
      </c>
      <c r="N10" s="100">
        <v>555</v>
      </c>
      <c r="O10" s="98">
        <v>695</v>
      </c>
      <c r="P10" s="99">
        <f t="shared" ref="P10:P11" si="2">SUM(N10+O10)/2</f>
        <v>625</v>
      </c>
      <c r="Q10" s="100">
        <v>560</v>
      </c>
      <c r="R10" s="98">
        <v>570</v>
      </c>
      <c r="S10" s="19">
        <f t="shared" ref="S10:S11" si="3">SUM(Q10+R10)/2</f>
        <v>565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350</v>
      </c>
      <c r="G11" s="95">
        <v>312</v>
      </c>
      <c r="H11" s="127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395</v>
      </c>
      <c r="O11" s="98">
        <v>405</v>
      </c>
      <c r="P11" s="99">
        <f t="shared" si="2"/>
        <v>400</v>
      </c>
      <c r="Q11" s="100">
        <v>395</v>
      </c>
      <c r="R11" s="98">
        <v>420</v>
      </c>
      <c r="S11" s="19">
        <f t="shared" si="3"/>
        <v>407.5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137">
        <v>129</v>
      </c>
      <c r="K13" s="95">
        <v>247</v>
      </c>
      <c r="L13" s="95">
        <v>75</v>
      </c>
      <c r="M13" s="96">
        <f t="shared" si="1"/>
        <v>150.33333333333334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102">
        <v>570</v>
      </c>
      <c r="K14" s="95">
        <v>325</v>
      </c>
      <c r="L14" s="95">
        <v>0</v>
      </c>
      <c r="M14" s="96">
        <f>(J14+K14+L14)/2</f>
        <v>447.5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127">
        <v>532</v>
      </c>
      <c r="I15" s="93">
        <f>(E15+F15+G15+H15)/4</f>
        <v>484.44</v>
      </c>
      <c r="J15" s="137">
        <v>486</v>
      </c>
      <c r="K15" s="90">
        <v>682</v>
      </c>
      <c r="L15" s="95">
        <v>480</v>
      </c>
      <c r="M15" s="96">
        <f t="shared" ref="M15:M46" si="6">(J15+K15+L15)/3</f>
        <v>549.33333333333337</v>
      </c>
      <c r="N15" s="97">
        <v>640</v>
      </c>
      <c r="O15" s="98">
        <v>580</v>
      </c>
      <c r="P15" s="99">
        <f>SUM(N15+O15)/2</f>
        <v>610</v>
      </c>
      <c r="Q15" s="100">
        <v>690</v>
      </c>
      <c r="R15" s="98">
        <v>640</v>
      </c>
      <c r="S15" s="19">
        <f>SUM(Q15+R15)/2</f>
        <v>665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127">
        <v>985.6</v>
      </c>
      <c r="I16" s="93">
        <f t="shared" ref="I16:I19" si="7">(E16+F16+G16+H16)/4</f>
        <v>1096.3125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8">SUM(N16+O16)/2</f>
        <v>975</v>
      </c>
      <c r="Q16" s="100">
        <v>1590</v>
      </c>
      <c r="R16" s="98">
        <v>633</v>
      </c>
      <c r="S16" s="19">
        <f t="shared" ref="S16:S17" si="9">SUM(Q16+R16)/2</f>
        <v>1111.5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127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30">
        <v>205</v>
      </c>
      <c r="O17" s="98">
        <v>233</v>
      </c>
      <c r="P17" s="99">
        <f t="shared" si="8"/>
        <v>219</v>
      </c>
      <c r="Q17" s="100">
        <v>195</v>
      </c>
      <c r="R17" s="98">
        <v>195</v>
      </c>
      <c r="S17" s="19">
        <f t="shared" si="9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127">
        <v>405.55</v>
      </c>
      <c r="I18" s="93">
        <f t="shared" si="7"/>
        <v>361.76249999999999</v>
      </c>
      <c r="J18" s="94">
        <v>308</v>
      </c>
      <c r="K18" s="95">
        <v>514</v>
      </c>
      <c r="L18" s="95">
        <v>495</v>
      </c>
      <c r="M18" s="96">
        <f t="shared" si="6"/>
        <v>439</v>
      </c>
      <c r="N18" s="100">
        <v>333.33</v>
      </c>
      <c r="O18" s="98">
        <v>540</v>
      </c>
      <c r="P18" s="99">
        <f t="shared" si="8"/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137">
        <v>556</v>
      </c>
      <c r="K19" s="95">
        <v>504</v>
      </c>
      <c r="L19" s="95">
        <v>850</v>
      </c>
      <c r="M19" s="96">
        <f t="shared" si="6"/>
        <v>636.66666666666663</v>
      </c>
      <c r="N19" s="100">
        <v>972.97</v>
      </c>
      <c r="O19" s="98">
        <v>560</v>
      </c>
      <c r="P19" s="99">
        <f t="shared" si="8"/>
        <v>766.48500000000001</v>
      </c>
      <c r="Q19" s="100">
        <v>780</v>
      </c>
      <c r="R19" s="98">
        <v>600</v>
      </c>
      <c r="S19" s="19">
        <f>SUM(Q19+R19)/2</f>
        <v>690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127">
        <v>700</v>
      </c>
      <c r="I20" s="93">
        <f>(E20+F20+G20+H20)/3</f>
        <v>710.33333333333337</v>
      </c>
      <c r="J20" s="137">
        <v>755</v>
      </c>
      <c r="K20" s="90">
        <v>681</v>
      </c>
      <c r="L20" s="95">
        <v>640</v>
      </c>
      <c r="M20" s="96">
        <f t="shared" si="6"/>
        <v>692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663</v>
      </c>
      <c r="S20" s="19">
        <f t="shared" ref="S20:S30" si="10">SUM(Q20+R20)/2</f>
        <v>744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11">(E21+F21+G21+H21)/4</f>
        <v>117.25</v>
      </c>
      <c r="J21" s="137">
        <v>115</v>
      </c>
      <c r="K21" s="135">
        <v>120</v>
      </c>
      <c r="L21" s="95">
        <v>150</v>
      </c>
      <c r="M21" s="96">
        <f t="shared" si="6"/>
        <v>128.33333333333334</v>
      </c>
      <c r="N21" s="130">
        <v>160</v>
      </c>
      <c r="O21" s="98">
        <v>125</v>
      </c>
      <c r="P21" s="99">
        <f t="shared" si="5"/>
        <v>142.5</v>
      </c>
      <c r="Q21" s="100">
        <v>125</v>
      </c>
      <c r="R21" s="98">
        <v>130</v>
      </c>
      <c r="S21" s="19">
        <f t="shared" si="10"/>
        <v>127.5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11"/>
        <v>750.25</v>
      </c>
      <c r="J22" s="102">
        <v>1111</v>
      </c>
      <c r="K22" s="95">
        <v>1183</v>
      </c>
      <c r="L22" s="95">
        <v>750</v>
      </c>
      <c r="M22" s="96">
        <f t="shared" si="6"/>
        <v>1014.6666666666666</v>
      </c>
      <c r="N22" s="100">
        <v>1210</v>
      </c>
      <c r="O22" s="98">
        <v>900</v>
      </c>
      <c r="P22" s="99">
        <f t="shared" si="5"/>
        <v>1055</v>
      </c>
      <c r="Q22" s="100">
        <v>1200</v>
      </c>
      <c r="R22" s="98">
        <v>1140</v>
      </c>
      <c r="S22" s="19">
        <f t="shared" si="10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11"/>
        <v>148.75</v>
      </c>
      <c r="J23" s="94">
        <v>167</v>
      </c>
      <c r="K23" s="95">
        <v>136</v>
      </c>
      <c r="L23" s="95">
        <v>165</v>
      </c>
      <c r="M23" s="96">
        <f t="shared" si="6"/>
        <v>156</v>
      </c>
      <c r="N23" s="100">
        <v>160</v>
      </c>
      <c r="O23" s="98">
        <v>150</v>
      </c>
      <c r="P23" s="99">
        <f t="shared" si="5"/>
        <v>155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127">
        <v>96</v>
      </c>
      <c r="I24" s="93">
        <f t="shared" si="11"/>
        <v>96.7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127">
        <v>297</v>
      </c>
      <c r="I25" s="93">
        <f t="shared" si="11"/>
        <v>267.82749999999999</v>
      </c>
      <c r="J25" s="94">
        <v>301</v>
      </c>
      <c r="K25" s="95">
        <v>317</v>
      </c>
      <c r="L25" s="95">
        <v>380</v>
      </c>
      <c r="M25" s="96">
        <f t="shared" si="6"/>
        <v>332.66666666666669</v>
      </c>
      <c r="N25" s="100">
        <v>270</v>
      </c>
      <c r="O25" s="98">
        <v>0</v>
      </c>
      <c r="P25" s="99">
        <f>SUM(N25+O25)/1</f>
        <v>270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127">
        <v>349</v>
      </c>
      <c r="I26" s="93">
        <f t="shared" si="11"/>
        <v>330.73750000000001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127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127">
        <v>50</v>
      </c>
      <c r="I28" s="93">
        <f t="shared" si="11"/>
        <v>45.7</v>
      </c>
      <c r="J28" s="94">
        <v>49</v>
      </c>
      <c r="K28" s="95">
        <v>50</v>
      </c>
      <c r="L28" s="95">
        <v>75</v>
      </c>
      <c r="M28" s="96">
        <f t="shared" si="6"/>
        <v>58</v>
      </c>
      <c r="N28" s="100">
        <v>70</v>
      </c>
      <c r="O28" s="98">
        <v>60</v>
      </c>
      <c r="P28" s="99">
        <f t="shared" si="5"/>
        <v>65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127">
        <v>2700</v>
      </c>
      <c r="I29" s="93">
        <f t="shared" si="11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127">
        <v>70</v>
      </c>
      <c r="I30" s="93">
        <f t="shared" si="11"/>
        <v>61.1875</v>
      </c>
      <c r="J30" s="94">
        <v>69</v>
      </c>
      <c r="K30" s="95">
        <v>65</v>
      </c>
      <c r="L30" s="95">
        <v>59</v>
      </c>
      <c r="M30" s="96">
        <f t="shared" si="6"/>
        <v>64.333333333333329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127">
        <v>104</v>
      </c>
      <c r="I33" s="93">
        <f t="shared" ref="I33:I36" si="13">(E33+F33+G33+H33)/4</f>
        <v>100.15</v>
      </c>
      <c r="J33" s="94">
        <v>123</v>
      </c>
      <c r="K33" s="95">
        <v>114</v>
      </c>
      <c r="L33" s="95">
        <v>113</v>
      </c>
      <c r="M33" s="96">
        <f t="shared" si="6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139">
        <v>59</v>
      </c>
      <c r="I34" s="93">
        <f t="shared" si="13"/>
        <v>64.0625</v>
      </c>
      <c r="J34" s="94">
        <v>80</v>
      </c>
      <c r="K34" s="95">
        <v>72</v>
      </c>
      <c r="L34" s="95">
        <v>70</v>
      </c>
      <c r="M34" s="96">
        <f t="shared" si="6"/>
        <v>74</v>
      </c>
      <c r="N34" s="100">
        <v>90</v>
      </c>
      <c r="O34" s="98">
        <v>95</v>
      </c>
      <c r="P34" s="99">
        <f t="shared" ref="P34:P40" si="14">SUM(N34+O34)/2</f>
        <v>92.5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127">
        <v>67</v>
      </c>
      <c r="I35" s="93">
        <f t="shared" si="13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4"/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139">
        <v>68</v>
      </c>
      <c r="I36" s="93">
        <f t="shared" si="13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4"/>
        <v>208</v>
      </c>
      <c r="Q37" s="100">
        <v>55</v>
      </c>
      <c r="R37" s="98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127">
        <v>179.45</v>
      </c>
      <c r="I38" s="93">
        <f t="shared" ref="I38:I43" si="15">(E38+F38+G38+H38)/4</f>
        <v>122.42749999999999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106">
        <v>131</v>
      </c>
      <c r="P38" s="99">
        <f t="shared" si="14"/>
        <v>120.5</v>
      </c>
      <c r="Q38" s="100">
        <v>55</v>
      </c>
      <c r="R38" s="98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139">
        <v>82</v>
      </c>
      <c r="I39" s="93">
        <f t="shared" si="15"/>
        <v>90.25</v>
      </c>
      <c r="J39" s="102">
        <v>114</v>
      </c>
      <c r="K39" s="90">
        <v>113</v>
      </c>
      <c r="L39" s="95">
        <v>100</v>
      </c>
      <c r="M39" s="96">
        <f t="shared" si="6"/>
        <v>109</v>
      </c>
      <c r="N39" s="100">
        <v>130</v>
      </c>
      <c r="O39" s="98">
        <v>135</v>
      </c>
      <c r="P39" s="99">
        <f t="shared" si="14"/>
        <v>132.5</v>
      </c>
      <c r="Q39" s="100">
        <v>0</v>
      </c>
      <c r="R39" s="98">
        <v>80</v>
      </c>
      <c r="S39" s="19">
        <f>SUM(Q39+R39)/1</f>
        <v>80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135">
        <v>67.5</v>
      </c>
      <c r="G40" s="95">
        <v>87</v>
      </c>
      <c r="H40" s="139">
        <v>88</v>
      </c>
      <c r="I40" s="93">
        <f t="shared" si="15"/>
        <v>83.9375</v>
      </c>
      <c r="J40" s="94">
        <v>104</v>
      </c>
      <c r="K40" s="95">
        <v>105</v>
      </c>
      <c r="L40" s="90">
        <v>100</v>
      </c>
      <c r="M40" s="96">
        <f t="shared" si="6"/>
        <v>103</v>
      </c>
      <c r="N40" s="97">
        <v>135</v>
      </c>
      <c r="O40" s="98">
        <v>120</v>
      </c>
      <c r="P40" s="99">
        <f t="shared" si="14"/>
        <v>127.5</v>
      </c>
      <c r="Q40" s="100">
        <v>0</v>
      </c>
      <c r="R40" s="98">
        <v>85</v>
      </c>
      <c r="S40" s="19">
        <f>SUM(Q40+R40)/1</f>
        <v>85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139">
        <v>82</v>
      </c>
      <c r="I41" s="93">
        <f t="shared" si="15"/>
        <v>87.125</v>
      </c>
      <c r="J41" s="94">
        <v>109</v>
      </c>
      <c r="K41" s="95">
        <v>98</v>
      </c>
      <c r="L41" s="95">
        <v>90</v>
      </c>
      <c r="M41" s="96">
        <f t="shared" si="6"/>
        <v>99</v>
      </c>
      <c r="N41" s="100">
        <v>125</v>
      </c>
      <c r="O41" s="98">
        <v>120</v>
      </c>
      <c r="P41" s="99">
        <f>SUM(N41+O41)/2</f>
        <v>122.5</v>
      </c>
      <c r="Q41" s="100">
        <v>105</v>
      </c>
      <c r="R41" s="98">
        <v>70</v>
      </c>
      <c r="S41" s="19">
        <f t="shared" si="12"/>
        <v>87.5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5">
        <v>105</v>
      </c>
      <c r="H42" s="139">
        <v>110</v>
      </c>
      <c r="I42" s="93">
        <f t="shared" si="15"/>
        <v>110.3125</v>
      </c>
      <c r="J42" s="137">
        <v>125</v>
      </c>
      <c r="K42" s="90">
        <v>198</v>
      </c>
      <c r="L42" s="135">
        <v>115</v>
      </c>
      <c r="M42" s="96">
        <f t="shared" si="6"/>
        <v>146</v>
      </c>
      <c r="N42" s="97">
        <v>0</v>
      </c>
      <c r="O42" s="106">
        <v>0</v>
      </c>
      <c r="P42" s="99">
        <f t="shared" ref="P42" si="16">SUM(N42+O42)/2</f>
        <v>0</v>
      </c>
      <c r="Q42" s="100">
        <v>135</v>
      </c>
      <c r="R42" s="98">
        <v>100</v>
      </c>
      <c r="S42" s="19">
        <f t="shared" si="12"/>
        <v>117.5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127">
        <v>88</v>
      </c>
      <c r="I43" s="93">
        <f t="shared" si="15"/>
        <v>86.125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100">
        <v>110</v>
      </c>
      <c r="R43" s="98">
        <v>90</v>
      </c>
      <c r="S43" s="19">
        <f t="shared" si="12"/>
        <v>100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135">
        <v>164</v>
      </c>
      <c r="G44" s="95">
        <v>0</v>
      </c>
      <c r="H44" s="127">
        <v>249</v>
      </c>
      <c r="I44" s="93">
        <f>(E44+F44+G44+H44)/2</f>
        <v>206.5</v>
      </c>
      <c r="J44" s="94">
        <v>206</v>
      </c>
      <c r="K44" s="135">
        <v>270</v>
      </c>
      <c r="L44" s="95">
        <v>250</v>
      </c>
      <c r="M44" s="96">
        <f t="shared" si="6"/>
        <v>242</v>
      </c>
      <c r="N44" s="100">
        <v>0</v>
      </c>
      <c r="O44" s="106">
        <v>0</v>
      </c>
      <c r="P44" s="99">
        <f>SUM(N44+O44)/2</f>
        <v>0</v>
      </c>
      <c r="Q44" s="100">
        <v>290</v>
      </c>
      <c r="R44" s="108">
        <v>140</v>
      </c>
      <c r="S44" s="19">
        <f t="shared" si="12"/>
        <v>215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283</v>
      </c>
      <c r="F45" s="95">
        <v>188</v>
      </c>
      <c r="G45" s="95">
        <v>203</v>
      </c>
      <c r="H45" s="139">
        <v>260</v>
      </c>
      <c r="I45" s="93">
        <f>(E45+F45+G45+H45)/4</f>
        <v>233.5</v>
      </c>
      <c r="J45" s="94">
        <v>221</v>
      </c>
      <c r="K45" s="135">
        <v>285</v>
      </c>
      <c r="L45" s="95">
        <v>290</v>
      </c>
      <c r="M45" s="96">
        <f t="shared" si="6"/>
        <v>265.33333333333331</v>
      </c>
      <c r="N45" s="97">
        <v>0</v>
      </c>
      <c r="O45" s="98">
        <v>230</v>
      </c>
      <c r="P45" s="99">
        <f>SUM(N45+O45)/1</f>
        <v>230</v>
      </c>
      <c r="Q45" s="97">
        <v>0</v>
      </c>
      <c r="R45" s="98">
        <v>185</v>
      </c>
      <c r="S45" s="19">
        <f>SUM(Q45+R45)/1</f>
        <v>185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42">
        <v>191</v>
      </c>
      <c r="I46" s="93">
        <f>(E46+F46+G46+H46)/4</f>
        <v>217</v>
      </c>
      <c r="J46" s="124">
        <v>274</v>
      </c>
      <c r="K46" s="144">
        <v>285</v>
      </c>
      <c r="L46" s="111">
        <v>390</v>
      </c>
      <c r="M46" s="96">
        <f t="shared" si="6"/>
        <v>316.33333333333331</v>
      </c>
      <c r="N46" s="129">
        <v>380</v>
      </c>
      <c r="O46" s="118">
        <v>295</v>
      </c>
      <c r="P46" s="119">
        <f>SUM(N46+O46)/2</f>
        <v>337.5</v>
      </c>
      <c r="Q46" s="131">
        <v>340</v>
      </c>
      <c r="R46" s="118">
        <v>225</v>
      </c>
      <c r="S46" s="19">
        <f t="shared" si="12"/>
        <v>282.5</v>
      </c>
    </row>
    <row r="47" spans="1:19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09" t="s">
        <v>93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9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</row>
    <row r="3" spans="1:19" ht="18.75" customHeight="1" thickBot="1" x14ac:dyDescent="0.3">
      <c r="A3" s="210"/>
      <c r="B3" s="211"/>
      <c r="C3" s="211"/>
      <c r="D3" s="210"/>
      <c r="E3" s="211"/>
      <c r="F3" s="211"/>
      <c r="G3" s="211"/>
      <c r="H3" s="211"/>
      <c r="I3" s="211"/>
      <c r="J3" s="211"/>
      <c r="K3" s="211"/>
      <c r="L3" s="211"/>
      <c r="M3" s="211"/>
    </row>
    <row r="4" spans="1:19" ht="28.9" customHeight="1" thickBot="1" x14ac:dyDescent="0.3">
      <c r="A4" s="212" t="s">
        <v>0</v>
      </c>
      <c r="B4" s="215" t="s">
        <v>1</v>
      </c>
      <c r="C4" s="215" t="s">
        <v>68</v>
      </c>
      <c r="D4" s="217" t="s">
        <v>18</v>
      </c>
      <c r="E4" s="234" t="s">
        <v>74</v>
      </c>
      <c r="F4" s="235"/>
      <c r="G4" s="235"/>
      <c r="H4" s="235"/>
      <c r="I4" s="235"/>
      <c r="J4" s="235"/>
      <c r="K4" s="235"/>
      <c r="L4" s="235"/>
      <c r="M4" s="236"/>
      <c r="N4" s="228" t="s">
        <v>73</v>
      </c>
      <c r="O4" s="229"/>
      <c r="P4" s="230"/>
      <c r="Q4" s="203" t="s">
        <v>78</v>
      </c>
      <c r="R4" s="204"/>
      <c r="S4" s="205"/>
    </row>
    <row r="5" spans="1:19" ht="40.5" customHeight="1" thickBot="1" x14ac:dyDescent="0.3">
      <c r="A5" s="213"/>
      <c r="B5" s="216"/>
      <c r="C5" s="216"/>
      <c r="D5" s="218"/>
      <c r="E5" s="231" t="s">
        <v>77</v>
      </c>
      <c r="F5" s="232"/>
      <c r="G5" s="232"/>
      <c r="H5" s="232"/>
      <c r="I5" s="233"/>
      <c r="J5" s="206" t="s">
        <v>14</v>
      </c>
      <c r="K5" s="207"/>
      <c r="L5" s="207"/>
      <c r="M5" s="207"/>
      <c r="N5" s="207"/>
      <c r="O5" s="207"/>
      <c r="P5" s="207"/>
      <c r="Q5" s="207"/>
      <c r="R5" s="207"/>
      <c r="S5" s="208"/>
    </row>
    <row r="6" spans="1:19" ht="58.5" customHeight="1" thickBot="1" x14ac:dyDescent="0.3">
      <c r="A6" s="214"/>
      <c r="B6" s="216"/>
      <c r="C6" s="216"/>
      <c r="D6" s="218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132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45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106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358</v>
      </c>
      <c r="K9" s="95">
        <v>317</v>
      </c>
      <c r="L9" s="95">
        <v>470</v>
      </c>
      <c r="M9" s="96">
        <f t="shared" ref="M9:M13" si="1">(J9+K9+L9)/3</f>
        <v>381.66666666666669</v>
      </c>
      <c r="N9" s="100">
        <v>0</v>
      </c>
      <c r="O9" s="98">
        <v>490</v>
      </c>
      <c r="P9" s="99">
        <f>SUM(N9+O9)/1</f>
        <v>490</v>
      </c>
      <c r="Q9" s="100">
        <v>225</v>
      </c>
      <c r="R9" s="106">
        <v>530</v>
      </c>
      <c r="S9" s="19">
        <f t="shared" ref="S9:S11" si="2"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493</v>
      </c>
      <c r="K10" s="95">
        <v>539</v>
      </c>
      <c r="L10" s="95">
        <v>450</v>
      </c>
      <c r="M10" s="96">
        <f t="shared" si="1"/>
        <v>494</v>
      </c>
      <c r="N10" s="100">
        <v>555</v>
      </c>
      <c r="O10" s="98">
        <v>695</v>
      </c>
      <c r="P10" s="99">
        <f t="shared" ref="P10:P11" si="3">SUM(N10+O10)/2</f>
        <v>625</v>
      </c>
      <c r="Q10" s="100">
        <v>560</v>
      </c>
      <c r="R10" s="133">
        <v>520</v>
      </c>
      <c r="S10" s="19">
        <f t="shared" si="2"/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350</v>
      </c>
      <c r="G11" s="95">
        <v>312</v>
      </c>
      <c r="H11" s="92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395</v>
      </c>
      <c r="O11" s="98">
        <v>405</v>
      </c>
      <c r="P11" s="99">
        <f t="shared" si="3"/>
        <v>400</v>
      </c>
      <c r="Q11" s="100">
        <v>395</v>
      </c>
      <c r="R11" s="133">
        <v>360</v>
      </c>
      <c r="S11" s="19">
        <f t="shared" si="2"/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94">
        <v>129</v>
      </c>
      <c r="K13" s="95">
        <v>247</v>
      </c>
      <c r="L13" s="95">
        <v>75</v>
      </c>
      <c r="M13" s="96">
        <f t="shared" si="1"/>
        <v>150.33333333333334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570</v>
      </c>
      <c r="K14" s="95">
        <v>325</v>
      </c>
      <c r="L14" s="95">
        <v>0</v>
      </c>
      <c r="M14" s="96">
        <f>(J14+K14+L14)/2</f>
        <v>447.5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640</v>
      </c>
      <c r="O15" s="98">
        <v>580</v>
      </c>
      <c r="P15" s="99">
        <f>SUM(N15+O15)/2</f>
        <v>610</v>
      </c>
      <c r="Q15" s="100">
        <v>690</v>
      </c>
      <c r="R15" s="106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89">
        <v>0</v>
      </c>
      <c r="F16" s="95">
        <v>1268</v>
      </c>
      <c r="G16" s="95">
        <v>1355</v>
      </c>
      <c r="H16" s="92">
        <v>985.6</v>
      </c>
      <c r="I16" s="93">
        <f t="shared" ref="I16:I30" si="7">(E16+F16+G16+H16)/4</f>
        <v>902.15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8">SUM(N16+O16)/2</f>
        <v>975</v>
      </c>
      <c r="Q16" s="130">
        <v>890</v>
      </c>
      <c r="R16" s="106">
        <v>1340</v>
      </c>
      <c r="S16" s="19">
        <f t="shared" ref="S16:S17" si="9"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205</v>
      </c>
      <c r="O17" s="98">
        <v>233</v>
      </c>
      <c r="P17" s="99">
        <f t="shared" si="8"/>
        <v>219</v>
      </c>
      <c r="Q17" s="100">
        <v>195</v>
      </c>
      <c r="R17" s="98">
        <v>195</v>
      </c>
      <c r="S17" s="19">
        <f t="shared" si="9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7"/>
        <v>361.76249999999999</v>
      </c>
      <c r="J18" s="94">
        <v>308</v>
      </c>
      <c r="K18" s="95">
        <v>514</v>
      </c>
      <c r="L18" s="95">
        <v>495</v>
      </c>
      <c r="M18" s="96">
        <f t="shared" si="6"/>
        <v>439</v>
      </c>
      <c r="N18" s="100">
        <v>333.33</v>
      </c>
      <c r="O18" s="98">
        <v>540</v>
      </c>
      <c r="P18" s="99">
        <f t="shared" si="8"/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94">
        <v>556</v>
      </c>
      <c r="K19" s="95">
        <v>504</v>
      </c>
      <c r="L19" s="95">
        <v>850</v>
      </c>
      <c r="M19" s="96">
        <f t="shared" si="6"/>
        <v>636.66666666666663</v>
      </c>
      <c r="N19" s="100">
        <v>972.97</v>
      </c>
      <c r="O19" s="98">
        <v>560</v>
      </c>
      <c r="P19" s="99">
        <f t="shared" si="8"/>
        <v>766.48500000000001</v>
      </c>
      <c r="Q19" s="13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89">
        <v>825</v>
      </c>
      <c r="F20" s="95">
        <v>770</v>
      </c>
      <c r="G20" s="95">
        <v>661</v>
      </c>
      <c r="H20" s="92">
        <v>700</v>
      </c>
      <c r="I20" s="93">
        <f t="shared" si="7"/>
        <v>739</v>
      </c>
      <c r="J20" s="94">
        <v>755</v>
      </c>
      <c r="K20" s="95">
        <v>681</v>
      </c>
      <c r="L20" s="95">
        <v>640</v>
      </c>
      <c r="M20" s="96">
        <f t="shared" si="6"/>
        <v>692</v>
      </c>
      <c r="N20" s="100">
        <v>0</v>
      </c>
      <c r="O20" s="98">
        <v>690</v>
      </c>
      <c r="P20" s="99">
        <f>SUM(N20+O20)/1</f>
        <v>690</v>
      </c>
      <c r="Q20" s="130">
        <v>660</v>
      </c>
      <c r="R20" s="106">
        <v>660</v>
      </c>
      <c r="S20" s="19">
        <f t="shared" ref="S20:S30" si="10">SUM(Q20+R20)/2</f>
        <v>660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7"/>
        <v>117.25</v>
      </c>
      <c r="J21" s="94">
        <v>115</v>
      </c>
      <c r="K21" s="95">
        <v>120</v>
      </c>
      <c r="L21" s="95">
        <v>150</v>
      </c>
      <c r="M21" s="96">
        <f t="shared" si="6"/>
        <v>128.33333333333334</v>
      </c>
      <c r="N21" s="97">
        <v>0</v>
      </c>
      <c r="O21" s="98">
        <v>125</v>
      </c>
      <c r="P21" s="99">
        <f>SUM(N21+O21)/1</f>
        <v>125</v>
      </c>
      <c r="Q21" s="100">
        <v>125</v>
      </c>
      <c r="R21" s="106">
        <v>125</v>
      </c>
      <c r="S21" s="19">
        <f t="shared" si="10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89">
        <v>771.75</v>
      </c>
      <c r="F22" s="95">
        <v>785</v>
      </c>
      <c r="G22" s="95">
        <v>737</v>
      </c>
      <c r="H22" s="92">
        <v>921</v>
      </c>
      <c r="I22" s="93">
        <f t="shared" si="7"/>
        <v>803.6875</v>
      </c>
      <c r="J22" s="94">
        <v>1111</v>
      </c>
      <c r="K22" s="95">
        <v>1183</v>
      </c>
      <c r="L22" s="95">
        <v>750</v>
      </c>
      <c r="M22" s="96">
        <f t="shared" si="6"/>
        <v>1014.6666666666666</v>
      </c>
      <c r="N22" s="100">
        <v>1210</v>
      </c>
      <c r="O22" s="98">
        <v>900</v>
      </c>
      <c r="P22" s="99">
        <f t="shared" si="5"/>
        <v>1055</v>
      </c>
      <c r="Q22" s="100">
        <v>1200</v>
      </c>
      <c r="R22" s="98">
        <v>1140</v>
      </c>
      <c r="S22" s="19">
        <f t="shared" si="10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7"/>
        <v>148.75</v>
      </c>
      <c r="J23" s="94">
        <v>167</v>
      </c>
      <c r="K23" s="95">
        <v>136</v>
      </c>
      <c r="L23" s="95">
        <v>165</v>
      </c>
      <c r="M23" s="96">
        <f t="shared" si="6"/>
        <v>156</v>
      </c>
      <c r="N23" s="100">
        <v>160</v>
      </c>
      <c r="O23" s="98">
        <v>150</v>
      </c>
      <c r="P23" s="99">
        <f t="shared" si="5"/>
        <v>155</v>
      </c>
      <c r="Q23" s="130">
        <v>200</v>
      </c>
      <c r="R23" s="133">
        <v>130</v>
      </c>
      <c r="S23" s="19">
        <f t="shared" si="10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7"/>
        <v>96.7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7"/>
        <v>267.82749999999999</v>
      </c>
      <c r="J25" s="94">
        <v>301</v>
      </c>
      <c r="K25" s="95">
        <v>317</v>
      </c>
      <c r="L25" s="95">
        <v>380</v>
      </c>
      <c r="M25" s="96">
        <f t="shared" si="6"/>
        <v>332.66666666666669</v>
      </c>
      <c r="N25" s="100">
        <v>270</v>
      </c>
      <c r="O25" s="98">
        <v>0</v>
      </c>
      <c r="P25" s="99">
        <f>SUM(N25+O25)/1</f>
        <v>270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>(E26+F26+G26+H26)/4</f>
        <v>330.73750000000001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89">
        <v>760</v>
      </c>
      <c r="F27" s="95">
        <v>350</v>
      </c>
      <c r="G27" s="95">
        <v>893</v>
      </c>
      <c r="H27" s="92">
        <v>760</v>
      </c>
      <c r="I27" s="93">
        <f t="shared" si="7"/>
        <v>690.75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7"/>
        <v>45.7</v>
      </c>
      <c r="J28" s="94">
        <v>49</v>
      </c>
      <c r="K28" s="95">
        <v>50</v>
      </c>
      <c r="L28" s="95">
        <v>75</v>
      </c>
      <c r="M28" s="96">
        <f t="shared" si="6"/>
        <v>58</v>
      </c>
      <c r="N28" s="130">
        <v>60</v>
      </c>
      <c r="O28" s="98">
        <v>60</v>
      </c>
      <c r="P28" s="99">
        <f t="shared" si="5"/>
        <v>60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7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7"/>
        <v>61.1875</v>
      </c>
      <c r="J30" s="94">
        <v>69</v>
      </c>
      <c r="K30" s="95">
        <v>65</v>
      </c>
      <c r="L30" s="95">
        <v>59</v>
      </c>
      <c r="M30" s="96">
        <f t="shared" si="6"/>
        <v>64.333333333333329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1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6" si="12">(E33+F33+G33+H33)/4</f>
        <v>100.15</v>
      </c>
      <c r="J33" s="94">
        <v>123</v>
      </c>
      <c r="K33" s="95">
        <v>114</v>
      </c>
      <c r="L33" s="95">
        <v>113</v>
      </c>
      <c r="M33" s="96">
        <f t="shared" si="6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1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2"/>
        <v>64.0625</v>
      </c>
      <c r="J34" s="94">
        <v>80</v>
      </c>
      <c r="K34" s="95">
        <v>72</v>
      </c>
      <c r="L34" s="95">
        <v>70</v>
      </c>
      <c r="M34" s="96">
        <f t="shared" si="6"/>
        <v>74</v>
      </c>
      <c r="N34" s="100">
        <v>90</v>
      </c>
      <c r="O34" s="98">
        <v>95</v>
      </c>
      <c r="P34" s="99">
        <f t="shared" ref="P34:P39" si="13">SUM(N34+O34)/2</f>
        <v>92.5</v>
      </c>
      <c r="Q34" s="100">
        <v>120</v>
      </c>
      <c r="R34" s="98">
        <v>75</v>
      </c>
      <c r="S34" s="19">
        <f t="shared" si="11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2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3"/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2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3"/>
        <v>57.5</v>
      </c>
      <c r="Q36" s="100">
        <v>80</v>
      </c>
      <c r="R36" s="98">
        <v>75</v>
      </c>
      <c r="S36" s="19">
        <f t="shared" si="11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3"/>
        <v>208</v>
      </c>
      <c r="Q37" s="100">
        <v>55</v>
      </c>
      <c r="R37" s="98">
        <v>90</v>
      </c>
      <c r="S37" s="19">
        <f t="shared" si="11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ref="I38:I43" si="14">(E38+F38+G38+H38)/4</f>
        <v>122.42749999999999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131</v>
      </c>
      <c r="P38" s="99">
        <f t="shared" si="13"/>
        <v>120.5</v>
      </c>
      <c r="Q38" s="100">
        <v>55</v>
      </c>
      <c r="R38" s="98">
        <v>90</v>
      </c>
      <c r="S38" s="19">
        <f t="shared" si="11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4"/>
        <v>90.25</v>
      </c>
      <c r="J39" s="94">
        <v>114</v>
      </c>
      <c r="K39" s="95">
        <v>113</v>
      </c>
      <c r="L39" s="95">
        <v>100</v>
      </c>
      <c r="M39" s="96">
        <f t="shared" si="6"/>
        <v>109</v>
      </c>
      <c r="N39" s="100">
        <v>130</v>
      </c>
      <c r="O39" s="98">
        <v>135</v>
      </c>
      <c r="P39" s="99">
        <f t="shared" si="13"/>
        <v>132.5</v>
      </c>
      <c r="Q39" s="97">
        <v>90</v>
      </c>
      <c r="R39" s="98">
        <v>80</v>
      </c>
      <c r="S39" s="19">
        <f t="shared" si="11"/>
        <v>85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94">
        <v>120</v>
      </c>
      <c r="F40" s="95">
        <v>67.5</v>
      </c>
      <c r="G40" s="95">
        <v>87</v>
      </c>
      <c r="H40" s="92">
        <v>88</v>
      </c>
      <c r="I40" s="93">
        <f t="shared" si="14"/>
        <v>90.625</v>
      </c>
      <c r="J40" s="94">
        <v>104</v>
      </c>
      <c r="K40" s="95">
        <v>105</v>
      </c>
      <c r="L40" s="95">
        <v>100</v>
      </c>
      <c r="M40" s="96">
        <f t="shared" si="6"/>
        <v>103</v>
      </c>
      <c r="N40" s="97">
        <v>0</v>
      </c>
      <c r="O40" s="98">
        <v>120</v>
      </c>
      <c r="P40" s="99">
        <f>SUM(N40+O40)/1</f>
        <v>120</v>
      </c>
      <c r="Q40" s="97">
        <v>98</v>
      </c>
      <c r="R40" s="133">
        <v>80</v>
      </c>
      <c r="S40" s="19">
        <f t="shared" si="11"/>
        <v>89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5">
        <v>80</v>
      </c>
      <c r="G41" s="95">
        <v>76</v>
      </c>
      <c r="H41" s="92">
        <v>82</v>
      </c>
      <c r="I41" s="93">
        <f t="shared" si="14"/>
        <v>87.125</v>
      </c>
      <c r="J41" s="94">
        <v>109</v>
      </c>
      <c r="K41" s="95">
        <v>98</v>
      </c>
      <c r="L41" s="135">
        <v>75</v>
      </c>
      <c r="M41" s="96">
        <f t="shared" si="6"/>
        <v>94</v>
      </c>
      <c r="N41" s="100">
        <v>125</v>
      </c>
      <c r="O41" s="98">
        <v>120</v>
      </c>
      <c r="P41" s="99">
        <f>SUM(N41+O41)/2</f>
        <v>122.5</v>
      </c>
      <c r="Q41" s="100">
        <v>105</v>
      </c>
      <c r="R41" s="98">
        <v>70</v>
      </c>
      <c r="S41" s="19">
        <f t="shared" si="11"/>
        <v>87.5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135">
        <v>85.5</v>
      </c>
      <c r="G42" s="95">
        <v>105</v>
      </c>
      <c r="H42" s="92">
        <v>110</v>
      </c>
      <c r="I42" s="93">
        <f t="shared" si="14"/>
        <v>104.1875</v>
      </c>
      <c r="J42" s="94">
        <v>125</v>
      </c>
      <c r="K42" s="135">
        <v>128</v>
      </c>
      <c r="L42" s="95">
        <v>115</v>
      </c>
      <c r="M42" s="96">
        <f t="shared" si="6"/>
        <v>122.66666666666667</v>
      </c>
      <c r="N42" s="97">
        <v>155</v>
      </c>
      <c r="O42" s="106">
        <v>165</v>
      </c>
      <c r="P42" s="99">
        <f>SUM(N42+O42)/2</f>
        <v>160</v>
      </c>
      <c r="Q42" s="100">
        <v>135</v>
      </c>
      <c r="R42" s="98">
        <v>100</v>
      </c>
      <c r="S42" s="19">
        <f t="shared" si="11"/>
        <v>117.5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135">
        <v>73.5</v>
      </c>
      <c r="G43" s="95">
        <v>65</v>
      </c>
      <c r="H43" s="92">
        <v>88</v>
      </c>
      <c r="I43" s="93">
        <f t="shared" si="14"/>
        <v>78.5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130">
        <v>98</v>
      </c>
      <c r="R43" s="98">
        <v>90</v>
      </c>
      <c r="S43" s="19">
        <f t="shared" si="11"/>
        <v>94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200</v>
      </c>
      <c r="F44" s="95">
        <v>164</v>
      </c>
      <c r="G44" s="95">
        <v>0</v>
      </c>
      <c r="H44" s="92">
        <v>249</v>
      </c>
      <c r="I44" s="93">
        <f>(E44+F44+G44+H44)/3</f>
        <v>204.33333333333334</v>
      </c>
      <c r="J44" s="94">
        <v>206</v>
      </c>
      <c r="K44" s="95">
        <v>270</v>
      </c>
      <c r="L44" s="95">
        <v>250</v>
      </c>
      <c r="M44" s="96">
        <f t="shared" si="6"/>
        <v>242</v>
      </c>
      <c r="N44" s="100">
        <v>0</v>
      </c>
      <c r="O44" s="98">
        <v>0</v>
      </c>
      <c r="P44" s="99">
        <f>SUM(N44+O44)/2</f>
        <v>0</v>
      </c>
      <c r="Q44" s="130">
        <v>210</v>
      </c>
      <c r="R44" s="148">
        <v>230</v>
      </c>
      <c r="S44" s="19">
        <f t="shared" si="11"/>
        <v>220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300</v>
      </c>
      <c r="F45" s="90">
        <v>249</v>
      </c>
      <c r="G45" s="95">
        <v>203</v>
      </c>
      <c r="H45" s="92">
        <v>260</v>
      </c>
      <c r="I45" s="93">
        <f>(E45+F45+G45+H45)/4</f>
        <v>253</v>
      </c>
      <c r="J45" s="94">
        <v>221</v>
      </c>
      <c r="K45" s="90">
        <v>375</v>
      </c>
      <c r="L45" s="90">
        <v>320</v>
      </c>
      <c r="M45" s="96">
        <f t="shared" si="6"/>
        <v>305.33333333333331</v>
      </c>
      <c r="N45" s="100">
        <v>0</v>
      </c>
      <c r="O45" s="106">
        <v>0</v>
      </c>
      <c r="P45" s="99">
        <f>SUM(N45+O45)/1</f>
        <v>0</v>
      </c>
      <c r="Q45" s="97">
        <v>270</v>
      </c>
      <c r="R45" s="98">
        <v>185</v>
      </c>
      <c r="S45" s="19">
        <f t="shared" si="11"/>
        <v>227.5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93">
        <f>(E46+F46+G46+H46)/4</f>
        <v>217</v>
      </c>
      <c r="J46" s="124">
        <v>274</v>
      </c>
      <c r="K46" s="111">
        <v>285</v>
      </c>
      <c r="L46" s="144">
        <v>280</v>
      </c>
      <c r="M46" s="96">
        <f t="shared" si="6"/>
        <v>279.66666666666669</v>
      </c>
      <c r="N46" s="129">
        <v>475</v>
      </c>
      <c r="O46" s="147">
        <v>0</v>
      </c>
      <c r="P46" s="119">
        <f>SUM(N46+O46)/1</f>
        <v>475</v>
      </c>
      <c r="Q46" s="129">
        <v>360</v>
      </c>
      <c r="R46" s="118">
        <v>225</v>
      </c>
      <c r="S46" s="19">
        <f t="shared" si="11"/>
        <v>292.5</v>
      </c>
    </row>
    <row r="47" spans="1:19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09" t="s">
        <v>92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9" ht="18.75" customHeight="1" x14ac:dyDescent="0.25">
      <c r="A2" s="209" t="s">
        <v>85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</row>
    <row r="3" spans="1:19" ht="18.75" customHeight="1" thickBot="1" x14ac:dyDescent="0.3">
      <c r="A3" s="210"/>
      <c r="B3" s="211"/>
      <c r="C3" s="211"/>
      <c r="D3" s="210"/>
      <c r="E3" s="211"/>
      <c r="F3" s="211"/>
      <c r="G3" s="211"/>
      <c r="H3" s="211"/>
      <c r="I3" s="211"/>
      <c r="J3" s="211"/>
      <c r="K3" s="211"/>
      <c r="L3" s="211"/>
      <c r="M3" s="211"/>
    </row>
    <row r="4" spans="1:19" ht="28.9" customHeight="1" thickBot="1" x14ac:dyDescent="0.3">
      <c r="A4" s="212" t="s">
        <v>0</v>
      </c>
      <c r="B4" s="215" t="s">
        <v>1</v>
      </c>
      <c r="C4" s="215" t="s">
        <v>68</v>
      </c>
      <c r="D4" s="217" t="s">
        <v>18</v>
      </c>
      <c r="E4" s="234" t="s">
        <v>74</v>
      </c>
      <c r="F4" s="235"/>
      <c r="G4" s="235"/>
      <c r="H4" s="235"/>
      <c r="I4" s="235"/>
      <c r="J4" s="235"/>
      <c r="K4" s="235"/>
      <c r="L4" s="235"/>
      <c r="M4" s="236"/>
      <c r="N4" s="228" t="s">
        <v>73</v>
      </c>
      <c r="O4" s="229"/>
      <c r="P4" s="230"/>
      <c r="Q4" s="203" t="s">
        <v>78</v>
      </c>
      <c r="R4" s="204"/>
      <c r="S4" s="205"/>
    </row>
    <row r="5" spans="1:19" ht="40.5" customHeight="1" thickBot="1" x14ac:dyDescent="0.3">
      <c r="A5" s="213"/>
      <c r="B5" s="216"/>
      <c r="C5" s="216"/>
      <c r="D5" s="218"/>
      <c r="E5" s="231" t="s">
        <v>77</v>
      </c>
      <c r="F5" s="232"/>
      <c r="G5" s="232"/>
      <c r="H5" s="232"/>
      <c r="I5" s="233"/>
      <c r="J5" s="206" t="s">
        <v>14</v>
      </c>
      <c r="K5" s="207"/>
      <c r="L5" s="207"/>
      <c r="M5" s="207"/>
      <c r="N5" s="207"/>
      <c r="O5" s="207"/>
      <c r="P5" s="207"/>
      <c r="Q5" s="207"/>
      <c r="R5" s="207"/>
      <c r="S5" s="208"/>
    </row>
    <row r="6" spans="1:19" ht="58.5" customHeight="1" thickBot="1" x14ac:dyDescent="0.3">
      <c r="A6" s="214"/>
      <c r="B6" s="216"/>
      <c r="C6" s="216"/>
      <c r="D6" s="218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102">
        <v>392</v>
      </c>
      <c r="K9" s="95">
        <v>317</v>
      </c>
      <c r="L9" s="95">
        <v>470</v>
      </c>
      <c r="M9" s="96">
        <f t="shared" ref="M9:M13" si="1">(J9+K9+L9)/3</f>
        <v>393</v>
      </c>
      <c r="N9" s="97">
        <v>765</v>
      </c>
      <c r="O9" s="98">
        <v>490</v>
      </c>
      <c r="P9" s="99">
        <f t="shared" ref="P9:P11" si="2">SUM(N9+O9)/2</f>
        <v>627.5</v>
      </c>
      <c r="Q9" s="100">
        <v>225</v>
      </c>
      <c r="R9" s="98">
        <v>530</v>
      </c>
      <c r="S9" s="19">
        <f t="shared" ref="S9:S11" si="3"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137">
        <v>466</v>
      </c>
      <c r="K10" s="95">
        <v>539</v>
      </c>
      <c r="L10" s="95">
        <v>450</v>
      </c>
      <c r="M10" s="96">
        <f t="shared" si="1"/>
        <v>485</v>
      </c>
      <c r="N10" s="130">
        <v>410</v>
      </c>
      <c r="O10" s="98">
        <v>695</v>
      </c>
      <c r="P10" s="99">
        <f t="shared" si="2"/>
        <v>552.5</v>
      </c>
      <c r="Q10" s="100">
        <v>560</v>
      </c>
      <c r="R10" s="98">
        <v>520</v>
      </c>
      <c r="S10" s="19">
        <f t="shared" si="3"/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350</v>
      </c>
      <c r="G11" s="95">
        <v>312</v>
      </c>
      <c r="H11" s="92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30">
        <v>385</v>
      </c>
      <c r="O11" s="98">
        <v>405</v>
      </c>
      <c r="P11" s="99">
        <f t="shared" si="2"/>
        <v>395</v>
      </c>
      <c r="Q11" s="100">
        <v>395</v>
      </c>
      <c r="R11" s="98">
        <v>360</v>
      </c>
      <c r="S11" s="19">
        <f t="shared" si="3"/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102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137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97">
        <v>0</v>
      </c>
      <c r="O15" s="98">
        <v>580</v>
      </c>
      <c r="P15" s="99">
        <f>SUM(N15+O15)/1</f>
        <v>580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7">SUM(N16+O16)/2</f>
        <v>975</v>
      </c>
      <c r="Q16" s="100">
        <v>890</v>
      </c>
      <c r="R16" s="98">
        <v>1340</v>
      </c>
      <c r="S16" s="19">
        <f t="shared" ref="S16:S17" si="8"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ref="I17:I30" si="9">(E17+F17+G17+H17)/4</f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205</v>
      </c>
      <c r="O17" s="98">
        <v>220</v>
      </c>
      <c r="P17" s="99">
        <f t="shared" si="7"/>
        <v>212.5</v>
      </c>
      <c r="Q17" s="100">
        <v>195</v>
      </c>
      <c r="R17" s="98">
        <v>195</v>
      </c>
      <c r="S17" s="19">
        <f t="shared" si="8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9"/>
        <v>361.76249999999999</v>
      </c>
      <c r="J18" s="94">
        <v>308</v>
      </c>
      <c r="K18" s="95">
        <v>514</v>
      </c>
      <c r="L18" s="95">
        <v>495</v>
      </c>
      <c r="M18" s="96">
        <f t="shared" si="6"/>
        <v>439</v>
      </c>
      <c r="N18" s="130">
        <v>333</v>
      </c>
      <c r="O18" s="98">
        <v>540</v>
      </c>
      <c r="P18" s="99">
        <f t="shared" si="7"/>
        <v>436.5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9"/>
        <v>499.80500000000001</v>
      </c>
      <c r="J19" s="137">
        <v>547.37</v>
      </c>
      <c r="K19" s="95">
        <v>504</v>
      </c>
      <c r="L19" s="95">
        <v>850</v>
      </c>
      <c r="M19" s="96">
        <f t="shared" si="6"/>
        <v>633.79</v>
      </c>
      <c r="N19" s="130">
        <v>972</v>
      </c>
      <c r="O19" s="98">
        <v>560</v>
      </c>
      <c r="P19" s="99">
        <f t="shared" si="7"/>
        <v>766</v>
      </c>
      <c r="Q19" s="10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825</v>
      </c>
      <c r="F20" s="95">
        <v>770</v>
      </c>
      <c r="G20" s="95">
        <v>661</v>
      </c>
      <c r="H20" s="92">
        <v>700</v>
      </c>
      <c r="I20" s="93">
        <f t="shared" si="9"/>
        <v>739</v>
      </c>
      <c r="J20" s="94">
        <v>755</v>
      </c>
      <c r="K20" s="95">
        <v>681</v>
      </c>
      <c r="L20" s="95">
        <v>640</v>
      </c>
      <c r="M20" s="96">
        <f t="shared" si="6"/>
        <v>692</v>
      </c>
      <c r="N20" s="100">
        <v>0</v>
      </c>
      <c r="O20" s="98">
        <v>690</v>
      </c>
      <c r="P20" s="99">
        <f>SUM(N20+O20)/1</f>
        <v>690</v>
      </c>
      <c r="Q20" s="100">
        <v>660</v>
      </c>
      <c r="R20" s="98">
        <v>660</v>
      </c>
      <c r="S20" s="19">
        <f t="shared" ref="S20:S30" si="10">SUM(Q20+R20)/2</f>
        <v>660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9"/>
        <v>117.25</v>
      </c>
      <c r="J21" s="94">
        <v>115</v>
      </c>
      <c r="K21" s="95">
        <v>120</v>
      </c>
      <c r="L21" s="95">
        <v>150</v>
      </c>
      <c r="M21" s="96">
        <f t="shared" si="6"/>
        <v>128.33333333333334</v>
      </c>
      <c r="N21" s="97">
        <v>205</v>
      </c>
      <c r="O21" s="98">
        <v>125</v>
      </c>
      <c r="P21" s="99">
        <f>SUM(N21+O21)/2</f>
        <v>165</v>
      </c>
      <c r="Q21" s="100">
        <v>125</v>
      </c>
      <c r="R21" s="98">
        <v>125</v>
      </c>
      <c r="S21" s="19">
        <f t="shared" si="10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771.75</v>
      </c>
      <c r="F22" s="95">
        <v>785</v>
      </c>
      <c r="G22" s="95">
        <v>737</v>
      </c>
      <c r="H22" s="92">
        <v>921</v>
      </c>
      <c r="I22" s="93">
        <f t="shared" si="9"/>
        <v>803.6875</v>
      </c>
      <c r="J22" s="94">
        <v>1111</v>
      </c>
      <c r="K22" s="95">
        <v>1183</v>
      </c>
      <c r="L22" s="95">
        <v>750</v>
      </c>
      <c r="M22" s="96">
        <f t="shared" si="6"/>
        <v>1014.6666666666666</v>
      </c>
      <c r="N22" s="100">
        <v>1210</v>
      </c>
      <c r="O22" s="98">
        <v>900</v>
      </c>
      <c r="P22" s="99">
        <f t="shared" ref="P22:P28" si="11">SUM(N22+O22)/2</f>
        <v>1055</v>
      </c>
      <c r="Q22" s="100">
        <v>1200</v>
      </c>
      <c r="R22" s="98">
        <v>1140</v>
      </c>
      <c r="S22" s="19">
        <f t="shared" si="10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9"/>
        <v>148.75</v>
      </c>
      <c r="J23" s="137">
        <v>153</v>
      </c>
      <c r="K23" s="95">
        <v>136</v>
      </c>
      <c r="L23" s="95">
        <v>165</v>
      </c>
      <c r="M23" s="96">
        <f t="shared" si="6"/>
        <v>151.33333333333334</v>
      </c>
      <c r="N23" s="130">
        <v>140</v>
      </c>
      <c r="O23" s="106">
        <v>175</v>
      </c>
      <c r="P23" s="99">
        <f t="shared" si="11"/>
        <v>157.5</v>
      </c>
      <c r="Q23" s="100">
        <v>200</v>
      </c>
      <c r="R23" s="98">
        <v>130</v>
      </c>
      <c r="S23" s="19">
        <f t="shared" si="10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9"/>
        <v>96.7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11"/>
        <v>130</v>
      </c>
      <c r="Q24" s="130">
        <v>118</v>
      </c>
      <c r="R24" s="98">
        <v>120</v>
      </c>
      <c r="S24" s="19">
        <f t="shared" si="10"/>
        <v>119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9"/>
        <v>267.82749999999999</v>
      </c>
      <c r="J25" s="137">
        <v>208</v>
      </c>
      <c r="K25" s="95">
        <v>317</v>
      </c>
      <c r="L25" s="95">
        <v>380</v>
      </c>
      <c r="M25" s="96">
        <f t="shared" si="6"/>
        <v>301.66666666666669</v>
      </c>
      <c r="N25" s="100">
        <v>270</v>
      </c>
      <c r="O25" s="106">
        <v>430</v>
      </c>
      <c r="P25" s="99">
        <f t="shared" si="11"/>
        <v>350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9"/>
        <v>330.73750000000001</v>
      </c>
      <c r="J26" s="137">
        <v>335</v>
      </c>
      <c r="K26" s="95">
        <v>346</v>
      </c>
      <c r="L26" s="95">
        <v>300</v>
      </c>
      <c r="M26" s="96">
        <f t="shared" si="6"/>
        <v>327</v>
      </c>
      <c r="N26" s="100">
        <v>380</v>
      </c>
      <c r="O26" s="98">
        <v>405</v>
      </c>
      <c r="P26" s="99">
        <f t="shared" si="11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9"/>
        <v>690.75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11"/>
        <v>870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9"/>
        <v>45.7</v>
      </c>
      <c r="J28" s="94">
        <v>49</v>
      </c>
      <c r="K28" s="95">
        <v>50</v>
      </c>
      <c r="L28" s="135">
        <v>45</v>
      </c>
      <c r="M28" s="96">
        <f t="shared" si="6"/>
        <v>48</v>
      </c>
      <c r="N28" s="100">
        <v>60</v>
      </c>
      <c r="O28" s="98">
        <v>60</v>
      </c>
      <c r="P28" s="99">
        <f t="shared" si="11"/>
        <v>60</v>
      </c>
      <c r="Q28" s="100">
        <v>55</v>
      </c>
      <c r="R28" s="98">
        <v>60</v>
      </c>
      <c r="S28" s="19">
        <f>SUM(Q28+R28)/2</f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9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9"/>
        <v>61.1875</v>
      </c>
      <c r="J30" s="137">
        <v>60</v>
      </c>
      <c r="K30" s="95">
        <v>65</v>
      </c>
      <c r="L30" s="95">
        <v>59</v>
      </c>
      <c r="M30" s="96">
        <f t="shared" si="6"/>
        <v>61.333333333333336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6" si="13">(E33+F33+G33+H33)/4</f>
        <v>100.15</v>
      </c>
      <c r="J33" s="94">
        <v>123</v>
      </c>
      <c r="K33" s="95">
        <v>114</v>
      </c>
      <c r="L33" s="95">
        <v>113</v>
      </c>
      <c r="M33" s="96">
        <f t="shared" si="6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3"/>
        <v>64.0625</v>
      </c>
      <c r="J34" s="94">
        <v>80</v>
      </c>
      <c r="K34" s="95">
        <v>72</v>
      </c>
      <c r="L34" s="95">
        <v>70</v>
      </c>
      <c r="M34" s="96">
        <f t="shared" si="6"/>
        <v>74</v>
      </c>
      <c r="N34" s="100">
        <v>90</v>
      </c>
      <c r="O34" s="106">
        <v>0</v>
      </c>
      <c r="P34" s="99">
        <f>SUM(N34+O34)/1</f>
        <v>90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3"/>
        <v>65.7</v>
      </c>
      <c r="J35" s="94">
        <v>77</v>
      </c>
      <c r="K35" s="95">
        <v>82</v>
      </c>
      <c r="L35" s="135">
        <v>80</v>
      </c>
      <c r="M35" s="96">
        <f t="shared" si="6"/>
        <v>79.666666666666671</v>
      </c>
      <c r="N35" s="100">
        <v>95</v>
      </c>
      <c r="O35" s="98">
        <v>100</v>
      </c>
      <c r="P35" s="99">
        <f t="shared" ref="P35:P39" si="14">SUM(N35+O35)/2</f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3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4"/>
        <v>208</v>
      </c>
      <c r="Q37" s="100">
        <v>55</v>
      </c>
      <c r="R37" s="98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ref="I38:I43" si="15">(E38+F38+G38+H38)/4</f>
        <v>122.42749999999999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131</v>
      </c>
      <c r="P38" s="99">
        <f t="shared" si="14"/>
        <v>120.5</v>
      </c>
      <c r="Q38" s="100">
        <v>55</v>
      </c>
      <c r="R38" s="98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5"/>
        <v>90.25</v>
      </c>
      <c r="J39" s="94">
        <v>114</v>
      </c>
      <c r="K39" s="95">
        <v>113</v>
      </c>
      <c r="L39" s="135">
        <v>95</v>
      </c>
      <c r="M39" s="96">
        <f t="shared" si="6"/>
        <v>107.33333333333333</v>
      </c>
      <c r="N39" s="100">
        <v>130</v>
      </c>
      <c r="O39" s="98">
        <v>135</v>
      </c>
      <c r="P39" s="99">
        <f t="shared" si="14"/>
        <v>132.5</v>
      </c>
      <c r="Q39" s="100">
        <v>90</v>
      </c>
      <c r="R39" s="106">
        <v>95</v>
      </c>
      <c r="S39" s="19">
        <f t="shared" si="12"/>
        <v>92.5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94">
        <v>120</v>
      </c>
      <c r="F40" s="95">
        <v>67.5</v>
      </c>
      <c r="G40" s="95">
        <v>87</v>
      </c>
      <c r="H40" s="92">
        <v>88</v>
      </c>
      <c r="I40" s="93">
        <f t="shared" si="15"/>
        <v>90.625</v>
      </c>
      <c r="J40" s="94">
        <v>104</v>
      </c>
      <c r="K40" s="95">
        <v>105</v>
      </c>
      <c r="L40" s="95">
        <v>100</v>
      </c>
      <c r="M40" s="96">
        <f t="shared" si="6"/>
        <v>103</v>
      </c>
      <c r="N40" s="100">
        <v>0</v>
      </c>
      <c r="O40" s="106">
        <v>135</v>
      </c>
      <c r="P40" s="99">
        <f>SUM(N40+O40)/1</f>
        <v>135</v>
      </c>
      <c r="Q40" s="100">
        <v>98</v>
      </c>
      <c r="R40" s="106">
        <v>100</v>
      </c>
      <c r="S40" s="19">
        <f t="shared" si="12"/>
        <v>99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5">
        <v>80</v>
      </c>
      <c r="G41" s="95">
        <v>76</v>
      </c>
      <c r="H41" s="92">
        <v>82</v>
      </c>
      <c r="I41" s="93">
        <f t="shared" si="15"/>
        <v>87.125</v>
      </c>
      <c r="J41" s="94">
        <v>109</v>
      </c>
      <c r="K41" s="95">
        <v>98</v>
      </c>
      <c r="L41" s="90">
        <v>90</v>
      </c>
      <c r="M41" s="96">
        <f t="shared" si="6"/>
        <v>99</v>
      </c>
      <c r="N41" s="100">
        <v>125</v>
      </c>
      <c r="O41" s="98">
        <v>120</v>
      </c>
      <c r="P41" s="99">
        <f>SUM(N41+O41)/2</f>
        <v>122.5</v>
      </c>
      <c r="Q41" s="130">
        <v>98</v>
      </c>
      <c r="R41" s="98">
        <v>70</v>
      </c>
      <c r="S41" s="19">
        <f t="shared" si="12"/>
        <v>84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85.5</v>
      </c>
      <c r="G42" s="95">
        <v>105</v>
      </c>
      <c r="H42" s="92">
        <v>110</v>
      </c>
      <c r="I42" s="93">
        <f t="shared" si="15"/>
        <v>104.1875</v>
      </c>
      <c r="J42" s="102">
        <v>132</v>
      </c>
      <c r="K42" s="95">
        <v>128</v>
      </c>
      <c r="L42" s="95">
        <v>115</v>
      </c>
      <c r="M42" s="96">
        <f t="shared" si="6"/>
        <v>125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133">
        <v>95</v>
      </c>
      <c r="S42" s="19">
        <f t="shared" si="12"/>
        <v>115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73.5</v>
      </c>
      <c r="G43" s="95">
        <v>65</v>
      </c>
      <c r="H43" s="92">
        <v>88</v>
      </c>
      <c r="I43" s="93">
        <f t="shared" si="15"/>
        <v>78.5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97">
        <v>0</v>
      </c>
      <c r="R43" s="98">
        <v>90</v>
      </c>
      <c r="S43" s="19">
        <f>SUM(Q43+R43)/1</f>
        <v>90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200</v>
      </c>
      <c r="F44" s="95">
        <v>164</v>
      </c>
      <c r="G44" s="95">
        <v>0</v>
      </c>
      <c r="H44" s="92">
        <v>249</v>
      </c>
      <c r="I44" s="93">
        <f>(E44+F44+G44+H44)/3</f>
        <v>204.33333333333334</v>
      </c>
      <c r="J44" s="137">
        <v>119</v>
      </c>
      <c r="K44" s="90">
        <v>0</v>
      </c>
      <c r="L44" s="95">
        <v>250</v>
      </c>
      <c r="M44" s="96">
        <f>(J44+K44+L44)/2</f>
        <v>184.5</v>
      </c>
      <c r="N44" s="100">
        <v>0</v>
      </c>
      <c r="O44" s="98">
        <v>0</v>
      </c>
      <c r="P44" s="99">
        <f>SUM(N44+O44)/2</f>
        <v>0</v>
      </c>
      <c r="Q44" s="100">
        <v>210</v>
      </c>
      <c r="R44" s="141">
        <v>200</v>
      </c>
      <c r="S44" s="19">
        <f t="shared" si="12"/>
        <v>205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300</v>
      </c>
      <c r="F45" s="95">
        <v>249</v>
      </c>
      <c r="G45" s="95">
        <v>203</v>
      </c>
      <c r="H45" s="92">
        <v>260</v>
      </c>
      <c r="I45" s="93">
        <f>(E45+F45+G45+H45)/4</f>
        <v>253</v>
      </c>
      <c r="J45" s="102">
        <v>312</v>
      </c>
      <c r="K45" s="90">
        <v>405</v>
      </c>
      <c r="L45" s="95">
        <v>320</v>
      </c>
      <c r="M45" s="96">
        <f t="shared" si="6"/>
        <v>345.66666666666669</v>
      </c>
      <c r="N45" s="100">
        <v>0</v>
      </c>
      <c r="O45" s="106">
        <v>390</v>
      </c>
      <c r="P45" s="99">
        <f>SUM(N45+O45)/1</f>
        <v>390</v>
      </c>
      <c r="Q45" s="97">
        <v>0</v>
      </c>
      <c r="R45" s="106">
        <v>230</v>
      </c>
      <c r="S45" s="19">
        <f t="shared" si="12"/>
        <v>115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116">
        <f>(E46+F46+G46+H46)/4</f>
        <v>217</v>
      </c>
      <c r="J46" s="124">
        <v>274</v>
      </c>
      <c r="K46" s="136">
        <v>308</v>
      </c>
      <c r="L46" s="111">
        <v>280</v>
      </c>
      <c r="M46" s="116">
        <f t="shared" si="6"/>
        <v>287.33333333333331</v>
      </c>
      <c r="N46" s="129">
        <v>0</v>
      </c>
      <c r="O46" s="147">
        <v>345</v>
      </c>
      <c r="P46" s="119">
        <f>SUM(N46+O46)/1</f>
        <v>345</v>
      </c>
      <c r="Q46" s="117">
        <v>360</v>
      </c>
      <c r="R46" s="147">
        <v>300</v>
      </c>
      <c r="S46" s="24">
        <f t="shared" si="12"/>
        <v>330</v>
      </c>
    </row>
    <row r="47" spans="1:19" ht="34.5" customHeight="1" x14ac:dyDescent="0.3">
      <c r="A47" s="202" t="s">
        <v>58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15.07.2025</vt:lpstr>
      <vt:lpstr>23.07.2025</vt:lpstr>
      <vt:lpstr>29.07.2025</vt:lpstr>
      <vt:lpstr>05.08.2025</vt:lpstr>
      <vt:lpstr>13.08.2025</vt:lpstr>
      <vt:lpstr>20.08.2025</vt:lpstr>
      <vt:lpstr>03.09.2025</vt:lpstr>
      <vt:lpstr>10.09.2025</vt:lpstr>
      <vt:lpstr>17.09.2025</vt:lpstr>
      <vt:lpstr>24.09.2025</vt:lpstr>
      <vt:lpstr>30.09.2025</vt:lpstr>
      <vt:lpstr>08.10.2025</vt:lpstr>
      <vt:lpstr>22.10.2025</vt:lpstr>
      <vt:lpstr>05.11.2025</vt:lpstr>
      <vt:lpstr>19.11.2025</vt:lpstr>
      <vt:lpstr>10.12.2025</vt:lpstr>
      <vt:lpstr>17.12.2025</vt:lpstr>
      <vt:lpstr>15.01.2026</vt:lpstr>
      <vt:lpstr>21.01.2026</vt:lpstr>
      <vt:lpstr>28.01.2026</vt:lpstr>
      <vt:lpstr>04.02.2026</vt:lpstr>
      <vt:lpstr>18.02.2026</vt:lpstr>
      <vt:lpstr>03.03.2026 </vt:lpstr>
      <vt:lpstr>18.03.2026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2026-03-17T23:29:49Z</dcterms:modified>
</cp:coreProperties>
</file>