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60" windowWidth="20640" windowHeight="11700" firstSheet="10" activeTab="15"/>
  </bookViews>
  <sheets>
    <sheet name="16.07.2025" sheetId="12" r:id="rId1"/>
    <sheet name="23.07.2025" sheetId="13" r:id="rId2"/>
    <sheet name="30.07.2025" sheetId="14" r:id="rId3"/>
    <sheet name="06.08.2025" sheetId="15" r:id="rId4"/>
    <sheet name="20.08.2025 " sheetId="16" r:id="rId5"/>
    <sheet name="27.08.2025" sheetId="17" r:id="rId6"/>
    <sheet name="03.09.2025" sheetId="18" r:id="rId7"/>
    <sheet name="17.09.2025" sheetId="20" r:id="rId8"/>
    <sheet name="24.09.2025" sheetId="21" r:id="rId9"/>
    <sheet name="01.10.2025" sheetId="22" r:id="rId10"/>
    <sheet name="12.11.2025" sheetId="23" r:id="rId11"/>
    <sheet name="19.11.2025" sheetId="24" r:id="rId12"/>
    <sheet name="10.12.2025" sheetId="25" r:id="rId13"/>
    <sheet name="15.01.2026" sheetId="26" r:id="rId14"/>
    <sheet name="28.01.2026" sheetId="27" r:id="rId15"/>
    <sheet name="04.02.2026" sheetId="28" r:id="rId16"/>
  </sheets>
  <calcPr calcId="152511"/>
</workbook>
</file>

<file path=xl/calcChain.xml><?xml version="1.0" encoding="utf-8"?>
<calcChain xmlns="http://schemas.openxmlformats.org/spreadsheetml/2006/main">
  <c r="M46" i="28" l="1"/>
  <c r="L46" i="28"/>
  <c r="K46" i="28"/>
  <c r="J46" i="28"/>
  <c r="I46" i="28"/>
  <c r="H46" i="28"/>
  <c r="M45" i="28"/>
  <c r="L45" i="28"/>
  <c r="K45" i="28"/>
  <c r="J45" i="28"/>
  <c r="I45" i="28"/>
  <c r="H45" i="28"/>
  <c r="M44" i="28"/>
  <c r="L44" i="28"/>
  <c r="K44" i="28"/>
  <c r="J44" i="28"/>
  <c r="I44" i="28"/>
  <c r="H44" i="28"/>
  <c r="M43" i="28"/>
  <c r="L43" i="28"/>
  <c r="K43" i="28"/>
  <c r="J43" i="28"/>
  <c r="I43" i="28"/>
  <c r="H43" i="28"/>
  <c r="M42" i="28"/>
  <c r="L42" i="28"/>
  <c r="K42" i="28"/>
  <c r="J42" i="28"/>
  <c r="I42" i="28"/>
  <c r="H42" i="28"/>
  <c r="M41" i="28"/>
  <c r="L41" i="28"/>
  <c r="K41" i="28"/>
  <c r="J41" i="28"/>
  <c r="I41" i="28"/>
  <c r="H41" i="28"/>
  <c r="M40" i="28"/>
  <c r="L40" i="28"/>
  <c r="K40" i="28"/>
  <c r="J40" i="28"/>
  <c r="I40" i="28"/>
  <c r="H40" i="28"/>
  <c r="M39" i="28"/>
  <c r="O39" i="28" s="1"/>
  <c r="L39" i="28"/>
  <c r="K39" i="28"/>
  <c r="J39" i="28"/>
  <c r="I39" i="28"/>
  <c r="H39" i="28"/>
  <c r="M38" i="28"/>
  <c r="L38" i="28"/>
  <c r="K38" i="28"/>
  <c r="J38" i="28"/>
  <c r="I38" i="28"/>
  <c r="H38" i="28"/>
  <c r="M37" i="28"/>
  <c r="L37" i="28"/>
  <c r="K37" i="28"/>
  <c r="J37" i="28"/>
  <c r="I37" i="28"/>
  <c r="H37" i="28"/>
  <c r="M36" i="28"/>
  <c r="L36" i="28"/>
  <c r="K36" i="28"/>
  <c r="J36" i="28"/>
  <c r="I36" i="28"/>
  <c r="H36" i="28"/>
  <c r="M35" i="28"/>
  <c r="L35" i="28"/>
  <c r="N33" i="28" s="1"/>
  <c r="K35" i="28"/>
  <c r="J35" i="28"/>
  <c r="I35" i="28"/>
  <c r="H35" i="28"/>
  <c r="M34" i="28"/>
  <c r="L34" i="28"/>
  <c r="K34" i="28"/>
  <c r="J34" i="28"/>
  <c r="I34" i="28"/>
  <c r="H34" i="28"/>
  <c r="M33" i="28"/>
  <c r="L33" i="28"/>
  <c r="K33" i="28"/>
  <c r="J33" i="28"/>
  <c r="I33" i="28"/>
  <c r="H33" i="28"/>
  <c r="M32" i="28"/>
  <c r="L32" i="28"/>
  <c r="K32" i="28"/>
  <c r="J32" i="28"/>
  <c r="I32" i="28"/>
  <c r="H32" i="28"/>
  <c r="O31" i="28"/>
  <c r="M31" i="28"/>
  <c r="L31" i="28"/>
  <c r="K31" i="28"/>
  <c r="J31" i="28"/>
  <c r="I31" i="28"/>
  <c r="H31" i="28"/>
  <c r="M30" i="28"/>
  <c r="L30" i="28"/>
  <c r="K30" i="28"/>
  <c r="J30" i="28"/>
  <c r="I30" i="28"/>
  <c r="H30" i="28"/>
  <c r="M29" i="28"/>
  <c r="L29" i="28"/>
  <c r="K29" i="28"/>
  <c r="J29" i="28"/>
  <c r="I29" i="28"/>
  <c r="H29" i="28"/>
  <c r="M28" i="28"/>
  <c r="L28" i="28"/>
  <c r="K28" i="28"/>
  <c r="J28" i="28"/>
  <c r="I28" i="28"/>
  <c r="H28" i="28"/>
  <c r="M27" i="28"/>
  <c r="L27" i="28"/>
  <c r="K27" i="28"/>
  <c r="J27" i="28"/>
  <c r="I27" i="28"/>
  <c r="H27" i="28"/>
  <c r="M26" i="28"/>
  <c r="L26" i="28"/>
  <c r="K26" i="28"/>
  <c r="J26" i="28"/>
  <c r="I26" i="28"/>
  <c r="H26" i="28"/>
  <c r="M25" i="28"/>
  <c r="L25" i="28"/>
  <c r="K25" i="28"/>
  <c r="J25" i="28"/>
  <c r="I25" i="28"/>
  <c r="H25" i="28"/>
  <c r="M24" i="28"/>
  <c r="L24" i="28"/>
  <c r="K24" i="28"/>
  <c r="J24" i="28"/>
  <c r="I24" i="28"/>
  <c r="H24" i="28"/>
  <c r="M23" i="28"/>
  <c r="L23" i="28"/>
  <c r="K23" i="28"/>
  <c r="J23" i="28"/>
  <c r="I23" i="28"/>
  <c r="H23" i="28"/>
  <c r="M22" i="28"/>
  <c r="L22" i="28"/>
  <c r="K22" i="28"/>
  <c r="J22" i="28"/>
  <c r="I22" i="28"/>
  <c r="H22" i="28"/>
  <c r="M21" i="28"/>
  <c r="L21" i="28"/>
  <c r="K21" i="28"/>
  <c r="J21" i="28"/>
  <c r="I21" i="28"/>
  <c r="H21" i="28"/>
  <c r="M20" i="28"/>
  <c r="L20" i="28"/>
  <c r="K20" i="28"/>
  <c r="J20" i="28"/>
  <c r="I20" i="28"/>
  <c r="H20" i="28"/>
  <c r="M19" i="28"/>
  <c r="L19" i="28"/>
  <c r="K19" i="28"/>
  <c r="J19" i="28"/>
  <c r="I19" i="28"/>
  <c r="H19" i="28"/>
  <c r="M18" i="28"/>
  <c r="L18" i="28"/>
  <c r="K18" i="28"/>
  <c r="J18" i="28"/>
  <c r="I18" i="28"/>
  <c r="H18" i="28"/>
  <c r="M17" i="28"/>
  <c r="L17" i="28"/>
  <c r="K17" i="28"/>
  <c r="J17" i="28"/>
  <c r="I17" i="28"/>
  <c r="H17" i="28"/>
  <c r="M16" i="28"/>
  <c r="O16" i="28" s="1"/>
  <c r="L16" i="28"/>
  <c r="K16" i="28"/>
  <c r="J16" i="28"/>
  <c r="I16" i="28"/>
  <c r="H16" i="28"/>
  <c r="M15" i="28"/>
  <c r="L15" i="28"/>
  <c r="K15" i="28"/>
  <c r="J15" i="28"/>
  <c r="I15" i="28"/>
  <c r="H15" i="28"/>
  <c r="M14" i="28"/>
  <c r="L14" i="28"/>
  <c r="K14" i="28"/>
  <c r="J14" i="28"/>
  <c r="I14" i="28"/>
  <c r="H14" i="28"/>
  <c r="M13" i="28"/>
  <c r="L13" i="28"/>
  <c r="K13" i="28"/>
  <c r="J13" i="28"/>
  <c r="I13" i="28"/>
  <c r="H13" i="28"/>
  <c r="M12" i="28"/>
  <c r="L12" i="28"/>
  <c r="K12" i="28"/>
  <c r="J12" i="28"/>
  <c r="I12" i="28"/>
  <c r="H12" i="28"/>
  <c r="M11" i="28"/>
  <c r="L11" i="28"/>
  <c r="K11" i="28"/>
  <c r="J11" i="28"/>
  <c r="I11" i="28"/>
  <c r="H11" i="28"/>
  <c r="M10" i="28"/>
  <c r="L10" i="28"/>
  <c r="K10" i="28"/>
  <c r="J10" i="28"/>
  <c r="I10" i="28"/>
  <c r="H10" i="28"/>
  <c r="M9" i="28"/>
  <c r="L9" i="28"/>
  <c r="K9" i="28"/>
  <c r="J9" i="28"/>
  <c r="I9" i="28"/>
  <c r="H9" i="28"/>
  <c r="M8" i="28"/>
  <c r="L8" i="28"/>
  <c r="K8" i="28"/>
  <c r="J8" i="28"/>
  <c r="I8" i="28"/>
  <c r="H8" i="28"/>
  <c r="M7" i="28"/>
  <c r="L7" i="28"/>
  <c r="K7" i="28"/>
  <c r="I7" i="28"/>
  <c r="H7" i="28"/>
  <c r="O7" i="28" l="1"/>
  <c r="M47" i="28"/>
  <c r="N31" i="28"/>
  <c r="N16" i="28"/>
  <c r="L47" i="28"/>
  <c r="O33" i="28"/>
  <c r="N39" i="28"/>
  <c r="N7" i="28"/>
  <c r="M46" i="27"/>
  <c r="L46" i="27"/>
  <c r="K46" i="27"/>
  <c r="J46" i="27"/>
  <c r="I46" i="27"/>
  <c r="H46" i="27"/>
  <c r="M45" i="27"/>
  <c r="L45" i="27"/>
  <c r="K45" i="27"/>
  <c r="J45" i="27"/>
  <c r="I45" i="27"/>
  <c r="H45" i="27"/>
  <c r="M44" i="27"/>
  <c r="L44" i="27"/>
  <c r="K44" i="27"/>
  <c r="J44" i="27"/>
  <c r="I44" i="27"/>
  <c r="H44" i="27"/>
  <c r="M43" i="27"/>
  <c r="L43" i="27"/>
  <c r="K43" i="27"/>
  <c r="J43" i="27"/>
  <c r="I43" i="27"/>
  <c r="H43" i="27"/>
  <c r="M42" i="27"/>
  <c r="L42" i="27"/>
  <c r="K42" i="27"/>
  <c r="J42" i="27"/>
  <c r="I42" i="27"/>
  <c r="H42" i="27"/>
  <c r="M41" i="27"/>
  <c r="L41" i="27"/>
  <c r="K41" i="27"/>
  <c r="J41" i="27"/>
  <c r="I41" i="27"/>
  <c r="H41" i="27"/>
  <c r="M40" i="27"/>
  <c r="L40" i="27"/>
  <c r="K40" i="27"/>
  <c r="J40" i="27"/>
  <c r="I40" i="27"/>
  <c r="H40" i="27"/>
  <c r="M39" i="27"/>
  <c r="O39" i="27" s="1"/>
  <c r="L39" i="27"/>
  <c r="K39" i="27"/>
  <c r="J39" i="27"/>
  <c r="I39" i="27"/>
  <c r="H39" i="27"/>
  <c r="M38" i="27"/>
  <c r="L38" i="27"/>
  <c r="K38" i="27"/>
  <c r="J38" i="27"/>
  <c r="I38" i="27"/>
  <c r="H38" i="27"/>
  <c r="M37" i="27"/>
  <c r="L37" i="27"/>
  <c r="K37" i="27"/>
  <c r="J37" i="27"/>
  <c r="I37" i="27"/>
  <c r="H37" i="27"/>
  <c r="M36" i="27"/>
  <c r="L36" i="27"/>
  <c r="K36" i="27"/>
  <c r="J36" i="27"/>
  <c r="I36" i="27"/>
  <c r="H36" i="27"/>
  <c r="M35" i="27"/>
  <c r="L35" i="27"/>
  <c r="K35" i="27"/>
  <c r="J35" i="27"/>
  <c r="I35" i="27"/>
  <c r="H35" i="27"/>
  <c r="M34" i="27"/>
  <c r="L34" i="27"/>
  <c r="K34" i="27"/>
  <c r="J34" i="27"/>
  <c r="I34" i="27"/>
  <c r="H34" i="27"/>
  <c r="M33" i="27"/>
  <c r="L33" i="27"/>
  <c r="K33" i="27"/>
  <c r="J33" i="27"/>
  <c r="I33" i="27"/>
  <c r="H33" i="27"/>
  <c r="M32" i="27"/>
  <c r="L32" i="27"/>
  <c r="K32" i="27"/>
  <c r="J32" i="27"/>
  <c r="I32" i="27"/>
  <c r="H32" i="27"/>
  <c r="M31" i="27"/>
  <c r="O31" i="27" s="1"/>
  <c r="L31" i="27"/>
  <c r="K31" i="27"/>
  <c r="J31" i="27"/>
  <c r="I31" i="27"/>
  <c r="H31" i="27"/>
  <c r="M30" i="27"/>
  <c r="L30" i="27"/>
  <c r="K30" i="27"/>
  <c r="J30" i="27"/>
  <c r="I30" i="27"/>
  <c r="H30" i="27"/>
  <c r="M29" i="27"/>
  <c r="L29" i="27"/>
  <c r="K29" i="27"/>
  <c r="J29" i="27"/>
  <c r="I29" i="27"/>
  <c r="H29" i="27"/>
  <c r="M28" i="27"/>
  <c r="L28" i="27"/>
  <c r="K28" i="27"/>
  <c r="J28" i="27"/>
  <c r="I28" i="27"/>
  <c r="H28" i="27"/>
  <c r="M27" i="27"/>
  <c r="L27" i="27"/>
  <c r="K27" i="27"/>
  <c r="J27" i="27"/>
  <c r="I27" i="27"/>
  <c r="H27" i="27"/>
  <c r="M26" i="27"/>
  <c r="L26" i="27"/>
  <c r="K26" i="27"/>
  <c r="J26" i="27"/>
  <c r="I26" i="27"/>
  <c r="H26" i="27"/>
  <c r="M25" i="27"/>
  <c r="L25" i="27"/>
  <c r="K25" i="27"/>
  <c r="J25" i="27"/>
  <c r="I25" i="27"/>
  <c r="H25" i="27"/>
  <c r="M24" i="27"/>
  <c r="L24" i="27"/>
  <c r="K24" i="27"/>
  <c r="J24" i="27"/>
  <c r="I24" i="27"/>
  <c r="H24" i="27"/>
  <c r="M23" i="27"/>
  <c r="L23" i="27"/>
  <c r="K23" i="27"/>
  <c r="J23" i="27"/>
  <c r="I23" i="27"/>
  <c r="H23" i="27"/>
  <c r="M22" i="27"/>
  <c r="L22" i="27"/>
  <c r="K22" i="27"/>
  <c r="J22" i="27"/>
  <c r="I22" i="27"/>
  <c r="H22" i="27"/>
  <c r="M21" i="27"/>
  <c r="L21" i="27"/>
  <c r="K21" i="27"/>
  <c r="J21" i="27"/>
  <c r="I21" i="27"/>
  <c r="H21" i="27"/>
  <c r="M20" i="27"/>
  <c r="L20" i="27"/>
  <c r="K20" i="27"/>
  <c r="J20" i="27"/>
  <c r="I20" i="27"/>
  <c r="H20" i="27"/>
  <c r="M19" i="27"/>
  <c r="L19" i="27"/>
  <c r="K19" i="27"/>
  <c r="J19" i="27"/>
  <c r="I19" i="27"/>
  <c r="H19" i="27"/>
  <c r="M18" i="27"/>
  <c r="L18" i="27"/>
  <c r="K18" i="27"/>
  <c r="J18" i="27"/>
  <c r="I18" i="27"/>
  <c r="H18" i="27"/>
  <c r="M17" i="27"/>
  <c r="L17" i="27"/>
  <c r="K17" i="27"/>
  <c r="J17" i="27"/>
  <c r="I17" i="27"/>
  <c r="H17" i="27"/>
  <c r="M16" i="27"/>
  <c r="L16" i="27"/>
  <c r="K16" i="27"/>
  <c r="J16" i="27"/>
  <c r="I16" i="27"/>
  <c r="H16" i="27"/>
  <c r="M15" i="27"/>
  <c r="L15" i="27"/>
  <c r="K15" i="27"/>
  <c r="J15" i="27"/>
  <c r="I15" i="27"/>
  <c r="H15" i="27"/>
  <c r="M14" i="27"/>
  <c r="L14" i="27"/>
  <c r="K14" i="27"/>
  <c r="J14" i="27"/>
  <c r="I14" i="27"/>
  <c r="H14" i="27"/>
  <c r="M13" i="27"/>
  <c r="L13" i="27"/>
  <c r="K13" i="27"/>
  <c r="J13" i="27"/>
  <c r="I13" i="27"/>
  <c r="H13" i="27"/>
  <c r="M12" i="27"/>
  <c r="L12" i="27"/>
  <c r="K12" i="27"/>
  <c r="J12" i="27"/>
  <c r="I12" i="27"/>
  <c r="H12" i="27"/>
  <c r="M11" i="27"/>
  <c r="L11" i="27"/>
  <c r="K11" i="27"/>
  <c r="J11" i="27"/>
  <c r="I11" i="27"/>
  <c r="H11" i="27"/>
  <c r="M10" i="27"/>
  <c r="L10" i="27"/>
  <c r="K10" i="27"/>
  <c r="J10" i="27"/>
  <c r="I10" i="27"/>
  <c r="H10" i="27"/>
  <c r="M9" i="27"/>
  <c r="L9" i="27"/>
  <c r="K9" i="27"/>
  <c r="J9" i="27"/>
  <c r="I9" i="27"/>
  <c r="H9" i="27"/>
  <c r="M8" i="27"/>
  <c r="L8" i="27"/>
  <c r="K8" i="27"/>
  <c r="J8" i="27"/>
  <c r="I8" i="27"/>
  <c r="H8" i="27"/>
  <c r="M7" i="27"/>
  <c r="M47" i="27" s="1"/>
  <c r="L7" i="27"/>
  <c r="K7" i="27"/>
  <c r="I7" i="27"/>
  <c r="H7" i="27"/>
  <c r="N33" i="27" l="1"/>
  <c r="N16" i="27"/>
  <c r="O16" i="27"/>
  <c r="N7" i="27"/>
  <c r="N31" i="27"/>
  <c r="O7" i="27"/>
  <c r="O33" i="27"/>
  <c r="N39" i="27"/>
  <c r="L47" i="27"/>
  <c r="M46" i="26"/>
  <c r="L46" i="26"/>
  <c r="K46" i="26"/>
  <c r="J46" i="26"/>
  <c r="I46" i="26"/>
  <c r="H46" i="26"/>
  <c r="M45" i="26"/>
  <c r="L45" i="26"/>
  <c r="K45" i="26"/>
  <c r="J45" i="26"/>
  <c r="I45" i="26"/>
  <c r="H45" i="26"/>
  <c r="M44" i="26"/>
  <c r="L44" i="26"/>
  <c r="K44" i="26"/>
  <c r="J44" i="26"/>
  <c r="I44" i="26"/>
  <c r="H44" i="26"/>
  <c r="M43" i="26"/>
  <c r="L43" i="26"/>
  <c r="K43" i="26"/>
  <c r="J43" i="26"/>
  <c r="I43" i="26"/>
  <c r="H43" i="26"/>
  <c r="M42" i="26"/>
  <c r="L42" i="26"/>
  <c r="K42" i="26"/>
  <c r="J42" i="26"/>
  <c r="I42" i="26"/>
  <c r="H42" i="26"/>
  <c r="M41" i="26"/>
  <c r="L41" i="26"/>
  <c r="K41" i="26"/>
  <c r="J41" i="26"/>
  <c r="I41" i="26"/>
  <c r="H41" i="26"/>
  <c r="M40" i="26"/>
  <c r="L40" i="26"/>
  <c r="K40" i="26"/>
  <c r="J40" i="26"/>
  <c r="I40" i="26"/>
  <c r="H40" i="26"/>
  <c r="M39" i="26"/>
  <c r="O39" i="26" s="1"/>
  <c r="L39" i="26"/>
  <c r="K39" i="26"/>
  <c r="J39" i="26"/>
  <c r="I39" i="26"/>
  <c r="H39" i="26"/>
  <c r="M38" i="26"/>
  <c r="L38" i="26"/>
  <c r="K38" i="26"/>
  <c r="J38" i="26"/>
  <c r="I38" i="26"/>
  <c r="H38" i="26"/>
  <c r="M37" i="26"/>
  <c r="L37" i="26"/>
  <c r="K37" i="26"/>
  <c r="J37" i="26"/>
  <c r="I37" i="26"/>
  <c r="H37" i="26"/>
  <c r="M36" i="26"/>
  <c r="L36" i="26"/>
  <c r="K36" i="26"/>
  <c r="J36" i="26"/>
  <c r="I36" i="26"/>
  <c r="H36" i="26"/>
  <c r="M35" i="26"/>
  <c r="L35" i="26"/>
  <c r="K35" i="26"/>
  <c r="J35" i="26"/>
  <c r="I35" i="26"/>
  <c r="H35" i="26"/>
  <c r="M34" i="26"/>
  <c r="L34" i="26"/>
  <c r="K34" i="26"/>
  <c r="J34" i="26"/>
  <c r="I34" i="26"/>
  <c r="H34" i="26"/>
  <c r="O33" i="26"/>
  <c r="N33" i="26"/>
  <c r="M33" i="26"/>
  <c r="L33" i="26"/>
  <c r="K33" i="26"/>
  <c r="J33" i="26"/>
  <c r="I33" i="26"/>
  <c r="H33" i="26"/>
  <c r="M32" i="26"/>
  <c r="L32" i="26"/>
  <c r="K32" i="26"/>
  <c r="J32" i="26"/>
  <c r="I32" i="26"/>
  <c r="H32" i="26"/>
  <c r="M31" i="26"/>
  <c r="L31" i="26"/>
  <c r="K31" i="26"/>
  <c r="J31" i="26"/>
  <c r="I31" i="26"/>
  <c r="H31" i="26"/>
  <c r="M30" i="26"/>
  <c r="L30" i="26"/>
  <c r="K30" i="26"/>
  <c r="J30" i="26"/>
  <c r="I30" i="26"/>
  <c r="H30" i="26"/>
  <c r="M29" i="26"/>
  <c r="L29" i="26"/>
  <c r="K29" i="26"/>
  <c r="J29" i="26"/>
  <c r="I29" i="26"/>
  <c r="H29" i="26"/>
  <c r="M28" i="26"/>
  <c r="L28" i="26"/>
  <c r="K28" i="26"/>
  <c r="J28" i="26"/>
  <c r="I28" i="26"/>
  <c r="H28" i="26"/>
  <c r="M27" i="26"/>
  <c r="L27" i="26"/>
  <c r="K27" i="26"/>
  <c r="J27" i="26"/>
  <c r="I27" i="26"/>
  <c r="H27" i="26"/>
  <c r="M26" i="26"/>
  <c r="L26" i="26"/>
  <c r="K26" i="26"/>
  <c r="J26" i="26"/>
  <c r="I26" i="26"/>
  <c r="H26" i="26"/>
  <c r="M25" i="26"/>
  <c r="L25" i="26"/>
  <c r="K25" i="26"/>
  <c r="J25" i="26"/>
  <c r="I25" i="26"/>
  <c r="H25" i="26"/>
  <c r="M24" i="26"/>
  <c r="L24" i="26"/>
  <c r="K24" i="26"/>
  <c r="J24" i="26"/>
  <c r="I24" i="26"/>
  <c r="H24" i="26"/>
  <c r="M23" i="26"/>
  <c r="L23" i="26"/>
  <c r="K23" i="26"/>
  <c r="J23" i="26"/>
  <c r="I23" i="26"/>
  <c r="H23" i="26"/>
  <c r="M22" i="26"/>
  <c r="L22" i="26"/>
  <c r="K22" i="26"/>
  <c r="J22" i="26"/>
  <c r="I22" i="26"/>
  <c r="H22" i="26"/>
  <c r="M21" i="26"/>
  <c r="L21" i="26"/>
  <c r="K21" i="26"/>
  <c r="J21" i="26"/>
  <c r="I21" i="26"/>
  <c r="H21" i="26"/>
  <c r="M20" i="26"/>
  <c r="L20" i="26"/>
  <c r="K20" i="26"/>
  <c r="J20" i="26"/>
  <c r="I20" i="26"/>
  <c r="H20" i="26"/>
  <c r="M19" i="26"/>
  <c r="L19" i="26"/>
  <c r="K19" i="26"/>
  <c r="J19" i="26"/>
  <c r="I19" i="26"/>
  <c r="H19" i="26"/>
  <c r="M18" i="26"/>
  <c r="L18" i="26"/>
  <c r="K18" i="26"/>
  <c r="J18" i="26"/>
  <c r="I18" i="26"/>
  <c r="H18" i="26"/>
  <c r="M17" i="26"/>
  <c r="L17" i="26"/>
  <c r="K17" i="26"/>
  <c r="J17" i="26"/>
  <c r="I17" i="26"/>
  <c r="H17" i="26"/>
  <c r="M16" i="26"/>
  <c r="O16" i="26" s="1"/>
  <c r="L16" i="26"/>
  <c r="N16" i="26" s="1"/>
  <c r="K16" i="26"/>
  <c r="J16" i="26"/>
  <c r="I16" i="26"/>
  <c r="H16" i="26"/>
  <c r="M15" i="26"/>
  <c r="L15" i="26"/>
  <c r="K15" i="26"/>
  <c r="J15" i="26"/>
  <c r="I15" i="26"/>
  <c r="H15" i="26"/>
  <c r="M14" i="26"/>
  <c r="L14" i="26"/>
  <c r="K14" i="26"/>
  <c r="J14" i="26"/>
  <c r="I14" i="26"/>
  <c r="H14" i="26"/>
  <c r="M13" i="26"/>
  <c r="L13" i="26"/>
  <c r="K13" i="26"/>
  <c r="J13" i="26"/>
  <c r="I13" i="26"/>
  <c r="H13" i="26"/>
  <c r="M12" i="26"/>
  <c r="L12" i="26"/>
  <c r="K12" i="26"/>
  <c r="J12" i="26"/>
  <c r="I12" i="26"/>
  <c r="H12" i="26"/>
  <c r="M11" i="26"/>
  <c r="L11" i="26"/>
  <c r="K11" i="26"/>
  <c r="J11" i="26"/>
  <c r="I11" i="26"/>
  <c r="H11" i="26"/>
  <c r="M10" i="26"/>
  <c r="L10" i="26"/>
  <c r="K10" i="26"/>
  <c r="J10" i="26"/>
  <c r="I10" i="26"/>
  <c r="H10" i="26"/>
  <c r="M9" i="26"/>
  <c r="L9" i="26"/>
  <c r="K9" i="26"/>
  <c r="J9" i="26"/>
  <c r="I9" i="26"/>
  <c r="H9" i="26"/>
  <c r="M8" i="26"/>
  <c r="L8" i="26"/>
  <c r="K8" i="26"/>
  <c r="J8" i="26"/>
  <c r="I8" i="26"/>
  <c r="H8" i="26"/>
  <c r="M7" i="26"/>
  <c r="L7" i="26"/>
  <c r="K7" i="26"/>
  <c r="I7" i="26"/>
  <c r="H7" i="26"/>
  <c r="M47" i="26" l="1"/>
  <c r="N39" i="26"/>
  <c r="L47" i="26"/>
  <c r="N31" i="26"/>
  <c r="O31" i="26"/>
  <c r="O7" i="26"/>
  <c r="N7" i="26"/>
  <c r="M46" i="25"/>
  <c r="L46" i="25"/>
  <c r="K46" i="25"/>
  <c r="J46" i="25"/>
  <c r="I46" i="25"/>
  <c r="H46" i="25"/>
  <c r="M45" i="25"/>
  <c r="L45" i="25"/>
  <c r="K45" i="25"/>
  <c r="J45" i="25"/>
  <c r="I45" i="25"/>
  <c r="H45" i="25"/>
  <c r="M44" i="25"/>
  <c r="L44" i="25"/>
  <c r="K44" i="25"/>
  <c r="J44" i="25"/>
  <c r="I44" i="25"/>
  <c r="H44" i="25"/>
  <c r="M43" i="25"/>
  <c r="L43" i="25"/>
  <c r="K43" i="25"/>
  <c r="J43" i="25"/>
  <c r="I43" i="25"/>
  <c r="H43" i="25"/>
  <c r="M42" i="25"/>
  <c r="L42" i="25"/>
  <c r="K42" i="25"/>
  <c r="J42" i="25"/>
  <c r="I42" i="25"/>
  <c r="H42" i="25"/>
  <c r="M41" i="25"/>
  <c r="L41" i="25"/>
  <c r="K41" i="25"/>
  <c r="J41" i="25"/>
  <c r="I41" i="25"/>
  <c r="H41" i="25"/>
  <c r="M40" i="25"/>
  <c r="L40" i="25"/>
  <c r="K40" i="25"/>
  <c r="J40" i="25"/>
  <c r="I40" i="25"/>
  <c r="H40" i="25"/>
  <c r="M39" i="25"/>
  <c r="O39" i="25" s="1"/>
  <c r="L39" i="25"/>
  <c r="K39" i="25"/>
  <c r="J39" i="25"/>
  <c r="I39" i="25"/>
  <c r="H39" i="25"/>
  <c r="M38" i="25"/>
  <c r="L38" i="25"/>
  <c r="K38" i="25"/>
  <c r="J38" i="25"/>
  <c r="I38" i="25"/>
  <c r="H38" i="25"/>
  <c r="M37" i="25"/>
  <c r="L37" i="25"/>
  <c r="K37" i="25"/>
  <c r="J37" i="25"/>
  <c r="I37" i="25"/>
  <c r="H37" i="25"/>
  <c r="M36" i="25"/>
  <c r="L36" i="25"/>
  <c r="K36" i="25"/>
  <c r="J36" i="25"/>
  <c r="I36" i="25"/>
  <c r="H36" i="25"/>
  <c r="M35" i="25"/>
  <c r="L35" i="25"/>
  <c r="K35" i="25"/>
  <c r="J35" i="25"/>
  <c r="I35" i="25"/>
  <c r="H35" i="25"/>
  <c r="M34" i="25"/>
  <c r="L34" i="25"/>
  <c r="K34" i="25"/>
  <c r="J34" i="25"/>
  <c r="I34" i="25"/>
  <c r="H34" i="25"/>
  <c r="M33" i="25"/>
  <c r="L33" i="25"/>
  <c r="K33" i="25"/>
  <c r="J33" i="25"/>
  <c r="I33" i="25"/>
  <c r="H33" i="25"/>
  <c r="M32" i="25"/>
  <c r="L32" i="25"/>
  <c r="K32" i="25"/>
  <c r="J32" i="25"/>
  <c r="I32" i="25"/>
  <c r="H32" i="25"/>
  <c r="M31" i="25"/>
  <c r="L31" i="25"/>
  <c r="K31" i="25"/>
  <c r="J31" i="25"/>
  <c r="I31" i="25"/>
  <c r="H31" i="25"/>
  <c r="M30" i="25"/>
  <c r="L30" i="25"/>
  <c r="K30" i="25"/>
  <c r="J30" i="25"/>
  <c r="I30" i="25"/>
  <c r="H30" i="25"/>
  <c r="M29" i="25"/>
  <c r="L29" i="25"/>
  <c r="K29" i="25"/>
  <c r="J29" i="25"/>
  <c r="I29" i="25"/>
  <c r="H29" i="25"/>
  <c r="M28" i="25"/>
  <c r="L28" i="25"/>
  <c r="K28" i="25"/>
  <c r="J28" i="25"/>
  <c r="I28" i="25"/>
  <c r="H28" i="25"/>
  <c r="M27" i="25"/>
  <c r="L27" i="25"/>
  <c r="K27" i="25"/>
  <c r="J27" i="25"/>
  <c r="I27" i="25"/>
  <c r="H27" i="25"/>
  <c r="M26" i="25"/>
  <c r="L26" i="25"/>
  <c r="K26" i="25"/>
  <c r="J26" i="25"/>
  <c r="I26" i="25"/>
  <c r="H26" i="25"/>
  <c r="M25" i="25"/>
  <c r="L25" i="25"/>
  <c r="K25" i="25"/>
  <c r="J25" i="25"/>
  <c r="I25" i="25"/>
  <c r="H25" i="25"/>
  <c r="M24" i="25"/>
  <c r="L24" i="25"/>
  <c r="K24" i="25"/>
  <c r="J24" i="25"/>
  <c r="I24" i="25"/>
  <c r="H24" i="25"/>
  <c r="M23" i="25"/>
  <c r="L23" i="25"/>
  <c r="K23" i="25"/>
  <c r="J23" i="25"/>
  <c r="I23" i="25"/>
  <c r="H23" i="25"/>
  <c r="M22" i="25"/>
  <c r="L22" i="25"/>
  <c r="K22" i="25"/>
  <c r="J22" i="25"/>
  <c r="I22" i="25"/>
  <c r="H22" i="25"/>
  <c r="M21" i="25"/>
  <c r="L21" i="25"/>
  <c r="K21" i="25"/>
  <c r="J21" i="25"/>
  <c r="I21" i="25"/>
  <c r="H21" i="25"/>
  <c r="M20" i="25"/>
  <c r="L20" i="25"/>
  <c r="K20" i="25"/>
  <c r="J20" i="25"/>
  <c r="I20" i="25"/>
  <c r="H20" i="25"/>
  <c r="M19" i="25"/>
  <c r="L19" i="25"/>
  <c r="K19" i="25"/>
  <c r="J19" i="25"/>
  <c r="I19" i="25"/>
  <c r="H19" i="25"/>
  <c r="M18" i="25"/>
  <c r="L18" i="25"/>
  <c r="K18" i="25"/>
  <c r="J18" i="25"/>
  <c r="I18" i="25"/>
  <c r="H18" i="25"/>
  <c r="M17" i="25"/>
  <c r="L17" i="25"/>
  <c r="K17" i="25"/>
  <c r="J17" i="25"/>
  <c r="I17" i="25"/>
  <c r="H17" i="25"/>
  <c r="M16" i="25"/>
  <c r="L16" i="25"/>
  <c r="K16" i="25"/>
  <c r="J16" i="25"/>
  <c r="I16" i="25"/>
  <c r="H16" i="25"/>
  <c r="M15" i="25"/>
  <c r="L15" i="25"/>
  <c r="K15" i="25"/>
  <c r="J15" i="25"/>
  <c r="I15" i="25"/>
  <c r="H15" i="25"/>
  <c r="M14" i="25"/>
  <c r="L14" i="25"/>
  <c r="K14" i="25"/>
  <c r="J14" i="25"/>
  <c r="I14" i="25"/>
  <c r="H14" i="25"/>
  <c r="M13" i="25"/>
  <c r="L13" i="25"/>
  <c r="K13" i="25"/>
  <c r="J13" i="25"/>
  <c r="I13" i="25"/>
  <c r="H13" i="25"/>
  <c r="M12" i="25"/>
  <c r="L12" i="25"/>
  <c r="K12" i="25"/>
  <c r="J12" i="25"/>
  <c r="I12" i="25"/>
  <c r="H12" i="25"/>
  <c r="M11" i="25"/>
  <c r="L11" i="25"/>
  <c r="K11" i="25"/>
  <c r="J11" i="25"/>
  <c r="I11" i="25"/>
  <c r="H11" i="25"/>
  <c r="M10" i="25"/>
  <c r="L10" i="25"/>
  <c r="K10" i="25"/>
  <c r="J10" i="25"/>
  <c r="I10" i="25"/>
  <c r="H10" i="25"/>
  <c r="M9" i="25"/>
  <c r="L9" i="25"/>
  <c r="K9" i="25"/>
  <c r="J9" i="25"/>
  <c r="I9" i="25"/>
  <c r="H9" i="25"/>
  <c r="M8" i="25"/>
  <c r="L8" i="25"/>
  <c r="K8" i="25"/>
  <c r="J8" i="25"/>
  <c r="I8" i="25"/>
  <c r="H8" i="25"/>
  <c r="M7" i="25"/>
  <c r="L7" i="25"/>
  <c r="K7" i="25"/>
  <c r="I7" i="25"/>
  <c r="H7" i="25"/>
  <c r="O16" i="25" l="1"/>
  <c r="N33" i="25"/>
  <c r="O31" i="25"/>
  <c r="M47" i="25"/>
  <c r="O7" i="25"/>
  <c r="N31" i="25"/>
  <c r="N16" i="25"/>
  <c r="L47" i="25"/>
  <c r="O33" i="25"/>
  <c r="N39" i="25"/>
  <c r="N7" i="25"/>
  <c r="M46" i="24"/>
  <c r="L46" i="24"/>
  <c r="K46" i="24"/>
  <c r="J46" i="24"/>
  <c r="I46" i="24"/>
  <c r="H46" i="24"/>
  <c r="M45" i="24"/>
  <c r="L45" i="24"/>
  <c r="K45" i="24"/>
  <c r="J45" i="24"/>
  <c r="I45" i="24"/>
  <c r="H45" i="24"/>
  <c r="M44" i="24"/>
  <c r="L44" i="24"/>
  <c r="K44" i="24"/>
  <c r="J44" i="24"/>
  <c r="I44" i="24"/>
  <c r="H44" i="24"/>
  <c r="M43" i="24"/>
  <c r="L43" i="24"/>
  <c r="K43" i="24"/>
  <c r="J43" i="24"/>
  <c r="I43" i="24"/>
  <c r="H43" i="24"/>
  <c r="M42" i="24"/>
  <c r="L42" i="24"/>
  <c r="K42" i="24"/>
  <c r="J42" i="24"/>
  <c r="I42" i="24"/>
  <c r="H42" i="24"/>
  <c r="M41" i="24"/>
  <c r="L41" i="24"/>
  <c r="K41" i="24"/>
  <c r="J41" i="24"/>
  <c r="I41" i="24"/>
  <c r="H41" i="24"/>
  <c r="M40" i="24"/>
  <c r="L40" i="24"/>
  <c r="K40" i="24"/>
  <c r="J40" i="24"/>
  <c r="I40" i="24"/>
  <c r="H40" i="24"/>
  <c r="O39" i="24"/>
  <c r="N39" i="24"/>
  <c r="M39" i="24"/>
  <c r="L39" i="24"/>
  <c r="K39" i="24"/>
  <c r="J39" i="24"/>
  <c r="I39" i="24"/>
  <c r="H39" i="24"/>
  <c r="M38" i="24"/>
  <c r="L38" i="24"/>
  <c r="K38" i="24"/>
  <c r="J38" i="24"/>
  <c r="I38" i="24"/>
  <c r="H38" i="24"/>
  <c r="M37" i="24"/>
  <c r="L37" i="24"/>
  <c r="K37" i="24"/>
  <c r="J37" i="24"/>
  <c r="I37" i="24"/>
  <c r="H37" i="24"/>
  <c r="M36" i="24"/>
  <c r="L36" i="24"/>
  <c r="K36" i="24"/>
  <c r="J36" i="24"/>
  <c r="I36" i="24"/>
  <c r="H36" i="24"/>
  <c r="M35" i="24"/>
  <c r="L35" i="24"/>
  <c r="K35" i="24"/>
  <c r="J35" i="24"/>
  <c r="I35" i="24"/>
  <c r="H35" i="24"/>
  <c r="M34" i="24"/>
  <c r="L34" i="24"/>
  <c r="K34" i="24"/>
  <c r="J34" i="24"/>
  <c r="I34" i="24"/>
  <c r="H34" i="24"/>
  <c r="M33" i="24"/>
  <c r="L33" i="24"/>
  <c r="K33" i="24"/>
  <c r="J33" i="24"/>
  <c r="I33" i="24"/>
  <c r="H33" i="24"/>
  <c r="M32" i="24"/>
  <c r="O31" i="24" s="1"/>
  <c r="L32" i="24"/>
  <c r="K32" i="24"/>
  <c r="J32" i="24"/>
  <c r="I32" i="24"/>
  <c r="H32" i="24"/>
  <c r="M31" i="24"/>
  <c r="L31" i="24"/>
  <c r="K31" i="24"/>
  <c r="J31" i="24"/>
  <c r="I31" i="24"/>
  <c r="H31" i="24"/>
  <c r="M30" i="24"/>
  <c r="L30" i="24"/>
  <c r="K30" i="24"/>
  <c r="J30" i="24"/>
  <c r="I30" i="24"/>
  <c r="H30" i="24"/>
  <c r="M29" i="24"/>
  <c r="L29" i="24"/>
  <c r="K29" i="24"/>
  <c r="J29" i="24"/>
  <c r="I29" i="24"/>
  <c r="H29" i="24"/>
  <c r="M28" i="24"/>
  <c r="L28" i="24"/>
  <c r="K28" i="24"/>
  <c r="J28" i="24"/>
  <c r="I28" i="24"/>
  <c r="H28" i="24"/>
  <c r="M27" i="24"/>
  <c r="L27" i="24"/>
  <c r="K27" i="24"/>
  <c r="J27" i="24"/>
  <c r="I27" i="24"/>
  <c r="H27" i="24"/>
  <c r="M26" i="24"/>
  <c r="L26" i="24"/>
  <c r="K26" i="24"/>
  <c r="J26" i="24"/>
  <c r="I26" i="24"/>
  <c r="H26" i="24"/>
  <c r="M25" i="24"/>
  <c r="L25" i="24"/>
  <c r="K25" i="24"/>
  <c r="J25" i="24"/>
  <c r="I25" i="24"/>
  <c r="H25" i="24"/>
  <c r="M24" i="24"/>
  <c r="L24" i="24"/>
  <c r="K24" i="24"/>
  <c r="J24" i="24"/>
  <c r="I24" i="24"/>
  <c r="H24" i="24"/>
  <c r="M23" i="24"/>
  <c r="L23" i="24"/>
  <c r="K23" i="24"/>
  <c r="J23" i="24"/>
  <c r="I23" i="24"/>
  <c r="H23" i="24"/>
  <c r="M22" i="24"/>
  <c r="L22" i="24"/>
  <c r="K22" i="24"/>
  <c r="J22" i="24"/>
  <c r="I22" i="24"/>
  <c r="H22" i="24"/>
  <c r="M21" i="24"/>
  <c r="L21" i="24"/>
  <c r="K21" i="24"/>
  <c r="J21" i="24"/>
  <c r="I21" i="24"/>
  <c r="H21" i="24"/>
  <c r="M20" i="24"/>
  <c r="L20" i="24"/>
  <c r="K20" i="24"/>
  <c r="J20" i="24"/>
  <c r="I20" i="24"/>
  <c r="H20" i="24"/>
  <c r="M19" i="24"/>
  <c r="L19" i="24"/>
  <c r="K19" i="24"/>
  <c r="J19" i="24"/>
  <c r="I19" i="24"/>
  <c r="H19" i="24"/>
  <c r="M18" i="24"/>
  <c r="L18" i="24"/>
  <c r="K18" i="24"/>
  <c r="J18" i="24"/>
  <c r="I18" i="24"/>
  <c r="H18" i="24"/>
  <c r="M17" i="24"/>
  <c r="L17" i="24"/>
  <c r="K17" i="24"/>
  <c r="J17" i="24"/>
  <c r="I17" i="24"/>
  <c r="H17" i="24"/>
  <c r="O16" i="24"/>
  <c r="M16" i="24"/>
  <c r="L16" i="24"/>
  <c r="K16" i="24"/>
  <c r="J16" i="24"/>
  <c r="I16" i="24"/>
  <c r="H16" i="24"/>
  <c r="M15" i="24"/>
  <c r="L15" i="24"/>
  <c r="K15" i="24"/>
  <c r="J15" i="24"/>
  <c r="I15" i="24"/>
  <c r="H15" i="24"/>
  <c r="M14" i="24"/>
  <c r="L14" i="24"/>
  <c r="K14" i="24"/>
  <c r="J14" i="24"/>
  <c r="I14" i="24"/>
  <c r="H14" i="24"/>
  <c r="M13" i="24"/>
  <c r="L13" i="24"/>
  <c r="K13" i="24"/>
  <c r="J13" i="24"/>
  <c r="I13" i="24"/>
  <c r="H13" i="24"/>
  <c r="M12" i="24"/>
  <c r="L12" i="24"/>
  <c r="K12" i="24"/>
  <c r="J12" i="24"/>
  <c r="I12" i="24"/>
  <c r="H12" i="24"/>
  <c r="M11" i="24"/>
  <c r="L11" i="24"/>
  <c r="K11" i="24"/>
  <c r="J11" i="24"/>
  <c r="I11" i="24"/>
  <c r="H11" i="24"/>
  <c r="M10" i="24"/>
  <c r="L10" i="24"/>
  <c r="K10" i="24"/>
  <c r="J10" i="24"/>
  <c r="I10" i="24"/>
  <c r="H10" i="24"/>
  <c r="M9" i="24"/>
  <c r="L9" i="24"/>
  <c r="K9" i="24"/>
  <c r="J9" i="24"/>
  <c r="I9" i="24"/>
  <c r="H9" i="24"/>
  <c r="M8" i="24"/>
  <c r="L8" i="24"/>
  <c r="K8" i="24"/>
  <c r="J8" i="24"/>
  <c r="I8" i="24"/>
  <c r="H8" i="24"/>
  <c r="M7" i="24"/>
  <c r="O7" i="24" s="1"/>
  <c r="L7" i="24"/>
  <c r="K7" i="24"/>
  <c r="I7" i="24"/>
  <c r="H7" i="24"/>
  <c r="N16" i="24" l="1"/>
  <c r="N31" i="24"/>
  <c r="L47" i="24"/>
  <c r="O33" i="24"/>
  <c r="M47" i="24"/>
  <c r="N7" i="24"/>
  <c r="N33" i="24"/>
  <c r="M46" i="23"/>
  <c r="L46" i="23"/>
  <c r="K46" i="23"/>
  <c r="J46" i="23"/>
  <c r="I46" i="23"/>
  <c r="H46" i="23"/>
  <c r="M45" i="23"/>
  <c r="L45" i="23"/>
  <c r="K45" i="23"/>
  <c r="J45" i="23"/>
  <c r="I45" i="23"/>
  <c r="H45" i="23"/>
  <c r="M44" i="23"/>
  <c r="L44" i="23"/>
  <c r="K44" i="23"/>
  <c r="J44" i="23"/>
  <c r="I44" i="23"/>
  <c r="H44" i="23"/>
  <c r="M43" i="23"/>
  <c r="L43" i="23"/>
  <c r="K43" i="23"/>
  <c r="J43" i="23"/>
  <c r="I43" i="23"/>
  <c r="H43" i="23"/>
  <c r="M42" i="23"/>
  <c r="L42" i="23"/>
  <c r="K42" i="23"/>
  <c r="J42" i="23"/>
  <c r="I42" i="23"/>
  <c r="H42" i="23"/>
  <c r="M41" i="23"/>
  <c r="L41" i="23"/>
  <c r="K41" i="23"/>
  <c r="J41" i="23"/>
  <c r="I41" i="23"/>
  <c r="H41" i="23"/>
  <c r="M40" i="23"/>
  <c r="L40" i="23"/>
  <c r="K40" i="23"/>
  <c r="J40" i="23"/>
  <c r="I40" i="23"/>
  <c r="H40" i="23"/>
  <c r="M39" i="23"/>
  <c r="L39" i="23"/>
  <c r="K39" i="23"/>
  <c r="J39" i="23"/>
  <c r="I39" i="23"/>
  <c r="H39" i="23"/>
  <c r="M38" i="23"/>
  <c r="L38" i="23"/>
  <c r="K38" i="23"/>
  <c r="J38" i="23"/>
  <c r="I38" i="23"/>
  <c r="H38" i="23"/>
  <c r="M37" i="23"/>
  <c r="L37" i="23"/>
  <c r="K37" i="23"/>
  <c r="J37" i="23"/>
  <c r="I37" i="23"/>
  <c r="H37" i="23"/>
  <c r="M36" i="23"/>
  <c r="L36" i="23"/>
  <c r="K36" i="23"/>
  <c r="J36" i="23"/>
  <c r="I36" i="23"/>
  <c r="H36" i="23"/>
  <c r="M35" i="23"/>
  <c r="L35" i="23"/>
  <c r="K35" i="23"/>
  <c r="J35" i="23"/>
  <c r="I35" i="23"/>
  <c r="H35" i="23"/>
  <c r="M34" i="23"/>
  <c r="L34" i="23"/>
  <c r="K34" i="23"/>
  <c r="J34" i="23"/>
  <c r="I34" i="23"/>
  <c r="H34" i="23"/>
  <c r="M33" i="23"/>
  <c r="L33" i="23"/>
  <c r="N33" i="23" s="1"/>
  <c r="K33" i="23"/>
  <c r="J33" i="23"/>
  <c r="I33" i="23"/>
  <c r="H33" i="23"/>
  <c r="M32" i="23"/>
  <c r="L32" i="23"/>
  <c r="K32" i="23"/>
  <c r="J32" i="23"/>
  <c r="I32" i="23"/>
  <c r="H32" i="23"/>
  <c r="M31" i="23"/>
  <c r="O31" i="23" s="1"/>
  <c r="L31" i="23"/>
  <c r="N31" i="23" s="1"/>
  <c r="K31" i="23"/>
  <c r="J31" i="23"/>
  <c r="I31" i="23"/>
  <c r="H31" i="23"/>
  <c r="M30" i="23"/>
  <c r="L30" i="23"/>
  <c r="K30" i="23"/>
  <c r="J30" i="23"/>
  <c r="I30" i="23"/>
  <c r="H30" i="23"/>
  <c r="M29" i="23"/>
  <c r="L29" i="23"/>
  <c r="K29" i="23"/>
  <c r="J29" i="23"/>
  <c r="I29" i="23"/>
  <c r="H29" i="23"/>
  <c r="M28" i="23"/>
  <c r="L28" i="23"/>
  <c r="K28" i="23"/>
  <c r="J28" i="23"/>
  <c r="I28" i="23"/>
  <c r="H28" i="23"/>
  <c r="M27" i="23"/>
  <c r="L27" i="23"/>
  <c r="K27" i="23"/>
  <c r="J27" i="23"/>
  <c r="I27" i="23"/>
  <c r="H27" i="23"/>
  <c r="M26" i="23"/>
  <c r="L26" i="23"/>
  <c r="K26" i="23"/>
  <c r="J26" i="23"/>
  <c r="I26" i="23"/>
  <c r="H26" i="23"/>
  <c r="M25" i="23"/>
  <c r="L25" i="23"/>
  <c r="K25" i="23"/>
  <c r="J25" i="23"/>
  <c r="I25" i="23"/>
  <c r="H25" i="23"/>
  <c r="M24" i="23"/>
  <c r="L24" i="23"/>
  <c r="K24" i="23"/>
  <c r="J24" i="23"/>
  <c r="I24" i="23"/>
  <c r="H24" i="23"/>
  <c r="M23" i="23"/>
  <c r="L23" i="23"/>
  <c r="K23" i="23"/>
  <c r="J23" i="23"/>
  <c r="I23" i="23"/>
  <c r="H23" i="23"/>
  <c r="M22" i="23"/>
  <c r="L22" i="23"/>
  <c r="K22" i="23"/>
  <c r="J22" i="23"/>
  <c r="I22" i="23"/>
  <c r="H22" i="23"/>
  <c r="M21" i="23"/>
  <c r="L21" i="23"/>
  <c r="K21" i="23"/>
  <c r="J21" i="23"/>
  <c r="I21" i="23"/>
  <c r="H21" i="23"/>
  <c r="M20" i="23"/>
  <c r="L20" i="23"/>
  <c r="K20" i="23"/>
  <c r="J20" i="23"/>
  <c r="I20" i="23"/>
  <c r="H20" i="23"/>
  <c r="M19" i="23"/>
  <c r="L19" i="23"/>
  <c r="K19" i="23"/>
  <c r="J19" i="23"/>
  <c r="I19" i="23"/>
  <c r="H19" i="23"/>
  <c r="M18" i="23"/>
  <c r="L18" i="23"/>
  <c r="K18" i="23"/>
  <c r="J18" i="23"/>
  <c r="I18" i="23"/>
  <c r="H18" i="23"/>
  <c r="M17" i="23"/>
  <c r="L17" i="23"/>
  <c r="K17" i="23"/>
  <c r="J17" i="23"/>
  <c r="I17" i="23"/>
  <c r="H17" i="23"/>
  <c r="M16" i="23"/>
  <c r="L16" i="23"/>
  <c r="K16" i="23"/>
  <c r="J16" i="23"/>
  <c r="I16" i="23"/>
  <c r="H16" i="23"/>
  <c r="M15" i="23"/>
  <c r="L15" i="23"/>
  <c r="K15" i="23"/>
  <c r="J15" i="23"/>
  <c r="I15" i="23"/>
  <c r="H15" i="23"/>
  <c r="M14" i="23"/>
  <c r="L14" i="23"/>
  <c r="K14" i="23"/>
  <c r="J14" i="23"/>
  <c r="I14" i="23"/>
  <c r="H14" i="23"/>
  <c r="M13" i="23"/>
  <c r="L13" i="23"/>
  <c r="K13" i="23"/>
  <c r="J13" i="23"/>
  <c r="I13" i="23"/>
  <c r="H13" i="23"/>
  <c r="M12" i="23"/>
  <c r="L12" i="23"/>
  <c r="K12" i="23"/>
  <c r="J12" i="23"/>
  <c r="I12" i="23"/>
  <c r="H12" i="23"/>
  <c r="M11" i="23"/>
  <c r="L11" i="23"/>
  <c r="K11" i="23"/>
  <c r="J11" i="23"/>
  <c r="I11" i="23"/>
  <c r="H11" i="23"/>
  <c r="M10" i="23"/>
  <c r="L10" i="23"/>
  <c r="K10" i="23"/>
  <c r="J10" i="23"/>
  <c r="I10" i="23"/>
  <c r="H10" i="23"/>
  <c r="M9" i="23"/>
  <c r="L9" i="23"/>
  <c r="K9" i="23"/>
  <c r="J9" i="23"/>
  <c r="I9" i="23"/>
  <c r="H9" i="23"/>
  <c r="M8" i="23"/>
  <c r="L8" i="23"/>
  <c r="K8" i="23"/>
  <c r="J8" i="23"/>
  <c r="I8" i="23"/>
  <c r="H8" i="23"/>
  <c r="M7" i="23"/>
  <c r="L7" i="23"/>
  <c r="N7" i="23" s="1"/>
  <c r="K7" i="23"/>
  <c r="I7" i="23"/>
  <c r="H7" i="23"/>
  <c r="O16" i="23" l="1"/>
  <c r="N16" i="23"/>
  <c r="N39" i="23"/>
  <c r="O39" i="23"/>
  <c r="M47" i="23"/>
  <c r="O33" i="23"/>
  <c r="L47" i="23"/>
  <c r="O7" i="23"/>
  <c r="M46" i="22"/>
  <c r="L46" i="22"/>
  <c r="K46" i="22"/>
  <c r="J46" i="22"/>
  <c r="I46" i="22"/>
  <c r="H46" i="22"/>
  <c r="M45" i="22"/>
  <c r="L45" i="22"/>
  <c r="K45" i="22"/>
  <c r="J45" i="22"/>
  <c r="I45" i="22"/>
  <c r="H45" i="22"/>
  <c r="M44" i="22"/>
  <c r="L44" i="22"/>
  <c r="K44" i="22"/>
  <c r="J44" i="22"/>
  <c r="I44" i="22"/>
  <c r="H44" i="22"/>
  <c r="M43" i="22"/>
  <c r="L43" i="22"/>
  <c r="K43" i="22"/>
  <c r="J43" i="22"/>
  <c r="I43" i="22"/>
  <c r="H43" i="22"/>
  <c r="M42" i="22"/>
  <c r="L42" i="22"/>
  <c r="K42" i="22"/>
  <c r="J42" i="22"/>
  <c r="I42" i="22"/>
  <c r="H42" i="22"/>
  <c r="M41" i="22"/>
  <c r="L41" i="22"/>
  <c r="K41" i="22"/>
  <c r="J41" i="22"/>
  <c r="I41" i="22"/>
  <c r="H41" i="22"/>
  <c r="M40" i="22"/>
  <c r="L40" i="22"/>
  <c r="K40" i="22"/>
  <c r="J40" i="22"/>
  <c r="I40" i="22"/>
  <c r="H40" i="22"/>
  <c r="M39" i="22"/>
  <c r="O39" i="22" s="1"/>
  <c r="L39" i="22"/>
  <c r="K39" i="22"/>
  <c r="J39" i="22"/>
  <c r="I39" i="22"/>
  <c r="H39" i="22"/>
  <c r="M38" i="22"/>
  <c r="L38" i="22"/>
  <c r="K38" i="22"/>
  <c r="J38" i="22"/>
  <c r="I38" i="22"/>
  <c r="H38" i="22"/>
  <c r="M37" i="22"/>
  <c r="L37" i="22"/>
  <c r="K37" i="22"/>
  <c r="J37" i="22"/>
  <c r="I37" i="22"/>
  <c r="H37" i="22"/>
  <c r="M36" i="22"/>
  <c r="O33" i="22" s="1"/>
  <c r="L36" i="22"/>
  <c r="K36" i="22"/>
  <c r="J36" i="22"/>
  <c r="I36" i="22"/>
  <c r="H36" i="22"/>
  <c r="M35" i="22"/>
  <c r="L35" i="22"/>
  <c r="K35" i="22"/>
  <c r="J35" i="22"/>
  <c r="I35" i="22"/>
  <c r="H35" i="22"/>
  <c r="M34" i="22"/>
  <c r="L34" i="22"/>
  <c r="K34" i="22"/>
  <c r="J34" i="22"/>
  <c r="I34" i="22"/>
  <c r="H34" i="22"/>
  <c r="M33" i="22"/>
  <c r="L33" i="22"/>
  <c r="K33" i="22"/>
  <c r="J33" i="22"/>
  <c r="I33" i="22"/>
  <c r="H33" i="22"/>
  <c r="M32" i="22"/>
  <c r="L32" i="22"/>
  <c r="K32" i="22"/>
  <c r="J32" i="22"/>
  <c r="I32" i="22"/>
  <c r="H32" i="22"/>
  <c r="M31" i="22"/>
  <c r="O31" i="22" s="1"/>
  <c r="L31" i="22"/>
  <c r="N31" i="22" s="1"/>
  <c r="K31" i="22"/>
  <c r="J31" i="22"/>
  <c r="I31" i="22"/>
  <c r="H31" i="22"/>
  <c r="M30" i="22"/>
  <c r="L30" i="22"/>
  <c r="K30" i="22"/>
  <c r="J30" i="22"/>
  <c r="I30" i="22"/>
  <c r="H30" i="22"/>
  <c r="M29" i="22"/>
  <c r="L29" i="22"/>
  <c r="K29" i="22"/>
  <c r="J29" i="22"/>
  <c r="I29" i="22"/>
  <c r="H29" i="22"/>
  <c r="M28" i="22"/>
  <c r="L28" i="22"/>
  <c r="K28" i="22"/>
  <c r="J28" i="22"/>
  <c r="I28" i="22"/>
  <c r="H28" i="22"/>
  <c r="M27" i="22"/>
  <c r="L27" i="22"/>
  <c r="K27" i="22"/>
  <c r="J27" i="22"/>
  <c r="I27" i="22"/>
  <c r="H27" i="22"/>
  <c r="M26" i="22"/>
  <c r="L26" i="22"/>
  <c r="K26" i="22"/>
  <c r="J26" i="22"/>
  <c r="I26" i="22"/>
  <c r="H26" i="22"/>
  <c r="M25" i="22"/>
  <c r="L25" i="22"/>
  <c r="K25" i="22"/>
  <c r="J25" i="22"/>
  <c r="I25" i="22"/>
  <c r="H25" i="22"/>
  <c r="M24" i="22"/>
  <c r="L24" i="22"/>
  <c r="K24" i="22"/>
  <c r="J24" i="22"/>
  <c r="I24" i="22"/>
  <c r="H24" i="22"/>
  <c r="M23" i="22"/>
  <c r="L23" i="22"/>
  <c r="K23" i="22"/>
  <c r="J23" i="22"/>
  <c r="I23" i="22"/>
  <c r="H23" i="22"/>
  <c r="M22" i="22"/>
  <c r="L22" i="22"/>
  <c r="K22" i="22"/>
  <c r="J22" i="22"/>
  <c r="I22" i="22"/>
  <c r="H22" i="22"/>
  <c r="M21" i="22"/>
  <c r="L21" i="22"/>
  <c r="K21" i="22"/>
  <c r="J21" i="22"/>
  <c r="I21" i="22"/>
  <c r="H21" i="22"/>
  <c r="M20" i="22"/>
  <c r="L20" i="22"/>
  <c r="K20" i="22"/>
  <c r="J20" i="22"/>
  <c r="I20" i="22"/>
  <c r="H20" i="22"/>
  <c r="M19" i="22"/>
  <c r="L19" i="22"/>
  <c r="K19" i="22"/>
  <c r="J19" i="22"/>
  <c r="I19" i="22"/>
  <c r="H19" i="22"/>
  <c r="M18" i="22"/>
  <c r="L18" i="22"/>
  <c r="K18" i="22"/>
  <c r="J18" i="22"/>
  <c r="I18" i="22"/>
  <c r="H18" i="22"/>
  <c r="M17" i="22"/>
  <c r="L17" i="22"/>
  <c r="K17" i="22"/>
  <c r="J17" i="22"/>
  <c r="I17" i="22"/>
  <c r="H17" i="22"/>
  <c r="M16" i="22"/>
  <c r="O16" i="22" s="1"/>
  <c r="L16" i="22"/>
  <c r="K16" i="22"/>
  <c r="J16" i="22"/>
  <c r="I16" i="22"/>
  <c r="H16" i="22"/>
  <c r="M15" i="22"/>
  <c r="L15" i="22"/>
  <c r="K15" i="22"/>
  <c r="J15" i="22"/>
  <c r="I15" i="22"/>
  <c r="H15" i="22"/>
  <c r="M14" i="22"/>
  <c r="L14" i="22"/>
  <c r="K14" i="22"/>
  <c r="J14" i="22"/>
  <c r="I14" i="22"/>
  <c r="H14" i="22"/>
  <c r="M13" i="22"/>
  <c r="L13" i="22"/>
  <c r="K13" i="22"/>
  <c r="J13" i="22"/>
  <c r="I13" i="22"/>
  <c r="H13" i="22"/>
  <c r="M12" i="22"/>
  <c r="L12" i="22"/>
  <c r="K12" i="22"/>
  <c r="J12" i="22"/>
  <c r="I12" i="22"/>
  <c r="H12" i="22"/>
  <c r="M11" i="22"/>
  <c r="L11" i="22"/>
  <c r="K11" i="22"/>
  <c r="J11" i="22"/>
  <c r="I11" i="22"/>
  <c r="H11" i="22"/>
  <c r="M10" i="22"/>
  <c r="L10" i="22"/>
  <c r="K10" i="22"/>
  <c r="J10" i="22"/>
  <c r="I10" i="22"/>
  <c r="H10" i="22"/>
  <c r="M9" i="22"/>
  <c r="L9" i="22"/>
  <c r="K9" i="22"/>
  <c r="J9" i="22"/>
  <c r="I9" i="22"/>
  <c r="H9" i="22"/>
  <c r="M8" i="22"/>
  <c r="L8" i="22"/>
  <c r="K8" i="22"/>
  <c r="J8" i="22"/>
  <c r="I8" i="22"/>
  <c r="H8" i="22"/>
  <c r="M7" i="22"/>
  <c r="L7" i="22"/>
  <c r="N7" i="22" s="1"/>
  <c r="K7" i="22"/>
  <c r="I7" i="22"/>
  <c r="H7" i="22"/>
  <c r="N39" i="22" l="1"/>
  <c r="N33" i="22"/>
  <c r="M47" i="22"/>
  <c r="N16" i="22"/>
  <c r="L47" i="22"/>
  <c r="O7" i="22"/>
  <c r="M46" i="21"/>
  <c r="L46" i="21"/>
  <c r="K46" i="21"/>
  <c r="J46" i="21"/>
  <c r="I46" i="21"/>
  <c r="H46" i="21"/>
  <c r="M45" i="21"/>
  <c r="L45" i="21"/>
  <c r="K45" i="21"/>
  <c r="J45" i="21"/>
  <c r="I45" i="21"/>
  <c r="H45" i="21"/>
  <c r="M44" i="21"/>
  <c r="L44" i="21"/>
  <c r="K44" i="21"/>
  <c r="J44" i="21"/>
  <c r="I44" i="21"/>
  <c r="H44" i="21"/>
  <c r="M43" i="21"/>
  <c r="L43" i="21"/>
  <c r="K43" i="21"/>
  <c r="J43" i="21"/>
  <c r="I43" i="21"/>
  <c r="H43" i="21"/>
  <c r="M42" i="21"/>
  <c r="L42" i="21"/>
  <c r="K42" i="21"/>
  <c r="J42" i="21"/>
  <c r="I42" i="21"/>
  <c r="H42" i="21"/>
  <c r="M41" i="21"/>
  <c r="L41" i="21"/>
  <c r="K41" i="21"/>
  <c r="J41" i="21"/>
  <c r="I41" i="21"/>
  <c r="H41" i="21"/>
  <c r="M40" i="21"/>
  <c r="L40" i="21"/>
  <c r="K40" i="21"/>
  <c r="J40" i="21"/>
  <c r="I40" i="21"/>
  <c r="H40" i="21"/>
  <c r="O39" i="21"/>
  <c r="N39" i="21"/>
  <c r="M39" i="21"/>
  <c r="L39" i="21"/>
  <c r="K39" i="21"/>
  <c r="J39" i="21"/>
  <c r="I39" i="21"/>
  <c r="H39" i="21"/>
  <c r="M38" i="21"/>
  <c r="L38" i="21"/>
  <c r="K38" i="21"/>
  <c r="J38" i="21"/>
  <c r="I38" i="21"/>
  <c r="H38" i="21"/>
  <c r="M37" i="21"/>
  <c r="L37" i="21"/>
  <c r="K37" i="21"/>
  <c r="J37" i="21"/>
  <c r="I37" i="21"/>
  <c r="H37" i="21"/>
  <c r="M36" i="21"/>
  <c r="L36" i="21"/>
  <c r="K36" i="21"/>
  <c r="J36" i="21"/>
  <c r="I36" i="21"/>
  <c r="H36" i="21"/>
  <c r="M35" i="21"/>
  <c r="L35" i="21"/>
  <c r="K35" i="21"/>
  <c r="J35" i="21"/>
  <c r="I35" i="21"/>
  <c r="H35" i="21"/>
  <c r="M34" i="21"/>
  <c r="L34" i="21"/>
  <c r="K34" i="21"/>
  <c r="J34" i="21"/>
  <c r="I34" i="21"/>
  <c r="H34" i="21"/>
  <c r="M33" i="21"/>
  <c r="O33" i="21" s="1"/>
  <c r="L33" i="21"/>
  <c r="N33" i="21" s="1"/>
  <c r="K33" i="21"/>
  <c r="J33" i="21"/>
  <c r="I33" i="21"/>
  <c r="H33" i="21"/>
  <c r="M32" i="21"/>
  <c r="L32" i="21"/>
  <c r="K32" i="21"/>
  <c r="J32" i="21"/>
  <c r="I32" i="21"/>
  <c r="H32" i="21"/>
  <c r="O31" i="21"/>
  <c r="N31" i="21"/>
  <c r="M31" i="21"/>
  <c r="L31" i="21"/>
  <c r="K31" i="21"/>
  <c r="J31" i="21"/>
  <c r="I31" i="21"/>
  <c r="H31" i="21"/>
  <c r="M30" i="21"/>
  <c r="L30" i="21"/>
  <c r="K30" i="21"/>
  <c r="J30" i="21"/>
  <c r="I30" i="21"/>
  <c r="H30" i="21"/>
  <c r="M29" i="21"/>
  <c r="L29" i="21"/>
  <c r="K29" i="21"/>
  <c r="J29" i="21"/>
  <c r="I29" i="21"/>
  <c r="H29" i="21"/>
  <c r="M28" i="21"/>
  <c r="L28" i="21"/>
  <c r="K28" i="21"/>
  <c r="J28" i="21"/>
  <c r="I28" i="21"/>
  <c r="H28" i="21"/>
  <c r="M27" i="21"/>
  <c r="L27" i="21"/>
  <c r="K27" i="21"/>
  <c r="J27" i="21"/>
  <c r="I27" i="21"/>
  <c r="H27" i="21"/>
  <c r="M26" i="21"/>
  <c r="L26" i="21"/>
  <c r="K26" i="21"/>
  <c r="J26" i="21"/>
  <c r="I26" i="21"/>
  <c r="H26" i="21"/>
  <c r="M25" i="21"/>
  <c r="L25" i="21"/>
  <c r="K25" i="21"/>
  <c r="J25" i="21"/>
  <c r="I25" i="21"/>
  <c r="H25" i="21"/>
  <c r="M24" i="21"/>
  <c r="L24" i="21"/>
  <c r="K24" i="21"/>
  <c r="J24" i="21"/>
  <c r="I24" i="21"/>
  <c r="H24" i="21"/>
  <c r="M23" i="21"/>
  <c r="L23" i="21"/>
  <c r="K23" i="21"/>
  <c r="J23" i="21"/>
  <c r="I23" i="21"/>
  <c r="H23" i="21"/>
  <c r="M22" i="21"/>
  <c r="L22" i="21"/>
  <c r="K22" i="21"/>
  <c r="J22" i="21"/>
  <c r="I22" i="21"/>
  <c r="H22" i="21"/>
  <c r="M21" i="21"/>
  <c r="L21" i="21"/>
  <c r="K21" i="21"/>
  <c r="J21" i="21"/>
  <c r="I21" i="21"/>
  <c r="H21" i="21"/>
  <c r="M20" i="21"/>
  <c r="L20" i="21"/>
  <c r="K20" i="21"/>
  <c r="J20" i="21"/>
  <c r="I20" i="21"/>
  <c r="H20" i="21"/>
  <c r="M19" i="21"/>
  <c r="L19" i="21"/>
  <c r="K19" i="21"/>
  <c r="J19" i="21"/>
  <c r="I19" i="21"/>
  <c r="H19" i="21"/>
  <c r="M18" i="21"/>
  <c r="L18" i="21"/>
  <c r="K18" i="21"/>
  <c r="J18" i="21"/>
  <c r="I18" i="21"/>
  <c r="H18" i="21"/>
  <c r="M17" i="21"/>
  <c r="L17" i="21"/>
  <c r="K17" i="21"/>
  <c r="J17" i="21"/>
  <c r="I17" i="21"/>
  <c r="H17" i="21"/>
  <c r="O16" i="21"/>
  <c r="N16" i="21"/>
  <c r="M16" i="21"/>
  <c r="L16" i="21"/>
  <c r="K16" i="21"/>
  <c r="J16" i="21"/>
  <c r="I16" i="21"/>
  <c r="H16" i="21"/>
  <c r="M15" i="21"/>
  <c r="L15" i="21"/>
  <c r="K15" i="21"/>
  <c r="J15" i="21"/>
  <c r="I15" i="21"/>
  <c r="H15" i="21"/>
  <c r="M14" i="21"/>
  <c r="L14" i="21"/>
  <c r="K14" i="21"/>
  <c r="J14" i="21"/>
  <c r="I14" i="21"/>
  <c r="H14" i="21"/>
  <c r="M13" i="21"/>
  <c r="L13" i="21"/>
  <c r="K13" i="21"/>
  <c r="J13" i="21"/>
  <c r="I13" i="21"/>
  <c r="H13" i="21"/>
  <c r="M12" i="21"/>
  <c r="L12" i="21"/>
  <c r="K12" i="21"/>
  <c r="J12" i="21"/>
  <c r="I12" i="21"/>
  <c r="H12" i="21"/>
  <c r="M11" i="21"/>
  <c r="L11" i="21"/>
  <c r="K11" i="21"/>
  <c r="J11" i="21"/>
  <c r="I11" i="21"/>
  <c r="H11" i="21"/>
  <c r="M10" i="21"/>
  <c r="L10" i="21"/>
  <c r="K10" i="21"/>
  <c r="J10" i="21"/>
  <c r="I10" i="21"/>
  <c r="H10" i="21"/>
  <c r="M9" i="21"/>
  <c r="L9" i="21"/>
  <c r="L47" i="21" s="1"/>
  <c r="K9" i="21"/>
  <c r="J9" i="21"/>
  <c r="I9" i="21"/>
  <c r="H9" i="21"/>
  <c r="M8" i="21"/>
  <c r="L8" i="21"/>
  <c r="K8" i="21"/>
  <c r="J8" i="21"/>
  <c r="I8" i="21"/>
  <c r="H8" i="21"/>
  <c r="O7" i="21"/>
  <c r="N7" i="21"/>
  <c r="M7" i="21"/>
  <c r="L7" i="21"/>
  <c r="K7" i="21"/>
  <c r="I7" i="21"/>
  <c r="H7" i="21"/>
  <c r="M47" i="21" l="1"/>
  <c r="M46" i="20"/>
  <c r="L46" i="20"/>
  <c r="K46" i="20"/>
  <c r="J46" i="20"/>
  <c r="I46" i="20"/>
  <c r="H46" i="20"/>
  <c r="M45" i="20"/>
  <c r="L45" i="20"/>
  <c r="K45" i="20"/>
  <c r="J45" i="20"/>
  <c r="I45" i="20"/>
  <c r="H45" i="20"/>
  <c r="M44" i="20"/>
  <c r="L44" i="20"/>
  <c r="K44" i="20"/>
  <c r="J44" i="20"/>
  <c r="I44" i="20"/>
  <c r="H44" i="20"/>
  <c r="M43" i="20"/>
  <c r="L43" i="20"/>
  <c r="K43" i="20"/>
  <c r="J43" i="20"/>
  <c r="I43" i="20"/>
  <c r="H43" i="20"/>
  <c r="M42" i="20"/>
  <c r="L42" i="20"/>
  <c r="K42" i="20"/>
  <c r="J42" i="20"/>
  <c r="I42" i="20"/>
  <c r="H42" i="20"/>
  <c r="M41" i="20"/>
  <c r="L41" i="20"/>
  <c r="K41" i="20"/>
  <c r="J41" i="20"/>
  <c r="I41" i="20"/>
  <c r="H41" i="20"/>
  <c r="M40" i="20"/>
  <c r="L40" i="20"/>
  <c r="K40" i="20"/>
  <c r="J40" i="20"/>
  <c r="I40" i="20"/>
  <c r="H40" i="20"/>
  <c r="M39" i="20"/>
  <c r="O39" i="20" s="1"/>
  <c r="L39" i="20"/>
  <c r="N39" i="20" s="1"/>
  <c r="K39" i="20"/>
  <c r="J39" i="20"/>
  <c r="I39" i="20"/>
  <c r="H39" i="20"/>
  <c r="M38" i="20"/>
  <c r="L38" i="20"/>
  <c r="K38" i="20"/>
  <c r="J38" i="20"/>
  <c r="I38" i="20"/>
  <c r="H38" i="20"/>
  <c r="M37" i="20"/>
  <c r="L37" i="20"/>
  <c r="K37" i="20"/>
  <c r="J37" i="20"/>
  <c r="I37" i="20"/>
  <c r="H37" i="20"/>
  <c r="M36" i="20"/>
  <c r="L36" i="20"/>
  <c r="K36" i="20"/>
  <c r="J36" i="20"/>
  <c r="I36" i="20"/>
  <c r="H36" i="20"/>
  <c r="M35" i="20"/>
  <c r="L35" i="20"/>
  <c r="K35" i="20"/>
  <c r="J35" i="20"/>
  <c r="I35" i="20"/>
  <c r="H35" i="20"/>
  <c r="M34" i="20"/>
  <c r="L34" i="20"/>
  <c r="K34" i="20"/>
  <c r="J34" i="20"/>
  <c r="I34" i="20"/>
  <c r="H34" i="20"/>
  <c r="M33" i="20"/>
  <c r="O33" i="20" s="1"/>
  <c r="L33" i="20"/>
  <c r="N33" i="20" s="1"/>
  <c r="K33" i="20"/>
  <c r="J33" i="20"/>
  <c r="I33" i="20"/>
  <c r="H33" i="20"/>
  <c r="M32" i="20"/>
  <c r="L32" i="20"/>
  <c r="K32" i="20"/>
  <c r="J32" i="20"/>
  <c r="I32" i="20"/>
  <c r="H32" i="20"/>
  <c r="M31" i="20"/>
  <c r="O31" i="20" s="1"/>
  <c r="L31" i="20"/>
  <c r="K31" i="20"/>
  <c r="J31" i="20"/>
  <c r="I31" i="20"/>
  <c r="H31" i="20"/>
  <c r="M30" i="20"/>
  <c r="L30" i="20"/>
  <c r="K30" i="20"/>
  <c r="J30" i="20"/>
  <c r="I30" i="20"/>
  <c r="H30" i="20"/>
  <c r="M29" i="20"/>
  <c r="L29" i="20"/>
  <c r="K29" i="20"/>
  <c r="J29" i="20"/>
  <c r="I29" i="20"/>
  <c r="H29" i="20"/>
  <c r="M28" i="20"/>
  <c r="L28" i="20"/>
  <c r="K28" i="20"/>
  <c r="J28" i="20"/>
  <c r="I28" i="20"/>
  <c r="H28" i="20"/>
  <c r="M27" i="20"/>
  <c r="L27" i="20"/>
  <c r="K27" i="20"/>
  <c r="J27" i="20"/>
  <c r="I27" i="20"/>
  <c r="H27" i="20"/>
  <c r="M26" i="20"/>
  <c r="L26" i="20"/>
  <c r="K26" i="20"/>
  <c r="J26" i="20"/>
  <c r="I26" i="20"/>
  <c r="H26" i="20"/>
  <c r="M25" i="20"/>
  <c r="L25" i="20"/>
  <c r="K25" i="20"/>
  <c r="J25" i="20"/>
  <c r="I25" i="20"/>
  <c r="H25" i="20"/>
  <c r="M24" i="20"/>
  <c r="L24" i="20"/>
  <c r="K24" i="20"/>
  <c r="J24" i="20"/>
  <c r="I24" i="20"/>
  <c r="H24" i="20"/>
  <c r="M23" i="20"/>
  <c r="L23" i="20"/>
  <c r="K23" i="20"/>
  <c r="J23" i="20"/>
  <c r="I23" i="20"/>
  <c r="H23" i="20"/>
  <c r="M22" i="20"/>
  <c r="L22" i="20"/>
  <c r="K22" i="20"/>
  <c r="J22" i="20"/>
  <c r="I22" i="20"/>
  <c r="H22" i="20"/>
  <c r="M21" i="20"/>
  <c r="L21" i="20"/>
  <c r="K21" i="20"/>
  <c r="J21" i="20"/>
  <c r="I21" i="20"/>
  <c r="H21" i="20"/>
  <c r="M20" i="20"/>
  <c r="L20" i="20"/>
  <c r="K20" i="20"/>
  <c r="J20" i="20"/>
  <c r="I20" i="20"/>
  <c r="H20" i="20"/>
  <c r="M19" i="20"/>
  <c r="L19" i="20"/>
  <c r="K19" i="20"/>
  <c r="J19" i="20"/>
  <c r="I19" i="20"/>
  <c r="H19" i="20"/>
  <c r="M18" i="20"/>
  <c r="L18" i="20"/>
  <c r="K18" i="20"/>
  <c r="J18" i="20"/>
  <c r="I18" i="20"/>
  <c r="H18" i="20"/>
  <c r="M17" i="20"/>
  <c r="L17" i="20"/>
  <c r="K17" i="20"/>
  <c r="J17" i="20"/>
  <c r="I17" i="20"/>
  <c r="H17" i="20"/>
  <c r="M16" i="20"/>
  <c r="L16" i="20"/>
  <c r="K16" i="20"/>
  <c r="J16" i="20"/>
  <c r="I16" i="20"/>
  <c r="H16" i="20"/>
  <c r="M15" i="20"/>
  <c r="L15" i="20"/>
  <c r="K15" i="20"/>
  <c r="J15" i="20"/>
  <c r="I15" i="20"/>
  <c r="H15" i="20"/>
  <c r="M14" i="20"/>
  <c r="L14" i="20"/>
  <c r="K14" i="20"/>
  <c r="J14" i="20"/>
  <c r="I14" i="20"/>
  <c r="H14" i="20"/>
  <c r="M13" i="20"/>
  <c r="L13" i="20"/>
  <c r="K13" i="20"/>
  <c r="J13" i="20"/>
  <c r="I13" i="20"/>
  <c r="H13" i="20"/>
  <c r="M12" i="20"/>
  <c r="L12" i="20"/>
  <c r="K12" i="20"/>
  <c r="J12" i="20"/>
  <c r="I12" i="20"/>
  <c r="H12" i="20"/>
  <c r="M11" i="20"/>
  <c r="L11" i="20"/>
  <c r="K11" i="20"/>
  <c r="J11" i="20"/>
  <c r="I11" i="20"/>
  <c r="H11" i="20"/>
  <c r="M10" i="20"/>
  <c r="L10" i="20"/>
  <c r="K10" i="20"/>
  <c r="J10" i="20"/>
  <c r="I10" i="20"/>
  <c r="H10" i="20"/>
  <c r="M9" i="20"/>
  <c r="L9" i="20"/>
  <c r="K9" i="20"/>
  <c r="J9" i="20"/>
  <c r="I9" i="20"/>
  <c r="H9" i="20"/>
  <c r="M8" i="20"/>
  <c r="L8" i="20"/>
  <c r="K8" i="20"/>
  <c r="J8" i="20"/>
  <c r="I8" i="20"/>
  <c r="H8" i="20"/>
  <c r="M7" i="20"/>
  <c r="L7" i="20"/>
  <c r="K7" i="20"/>
  <c r="I7" i="20"/>
  <c r="H7" i="20"/>
  <c r="O16" i="20" l="1"/>
  <c r="O7" i="20"/>
  <c r="L47" i="20"/>
  <c r="N31" i="20"/>
  <c r="M47" i="20"/>
  <c r="N16" i="20"/>
  <c r="N7" i="20"/>
  <c r="M46" i="18"/>
  <c r="L46" i="18"/>
  <c r="K46" i="18"/>
  <c r="J46" i="18"/>
  <c r="I46" i="18"/>
  <c r="H46" i="18"/>
  <c r="M45" i="18"/>
  <c r="L45" i="18"/>
  <c r="K45" i="18"/>
  <c r="J45" i="18"/>
  <c r="I45" i="18"/>
  <c r="H45" i="18"/>
  <c r="M44" i="18"/>
  <c r="L44" i="18"/>
  <c r="K44" i="18"/>
  <c r="J44" i="18"/>
  <c r="I44" i="18"/>
  <c r="H44" i="18"/>
  <c r="M43" i="18"/>
  <c r="L43" i="18"/>
  <c r="K43" i="18"/>
  <c r="J43" i="18"/>
  <c r="I43" i="18"/>
  <c r="H43" i="18"/>
  <c r="M42" i="18"/>
  <c r="L42" i="18"/>
  <c r="K42" i="18"/>
  <c r="J42" i="18"/>
  <c r="I42" i="18"/>
  <c r="H42" i="18"/>
  <c r="M41" i="18"/>
  <c r="L41" i="18"/>
  <c r="K41" i="18"/>
  <c r="J41" i="18"/>
  <c r="I41" i="18"/>
  <c r="H41" i="18"/>
  <c r="M40" i="18"/>
  <c r="L40" i="18"/>
  <c r="K40" i="18"/>
  <c r="J40" i="18"/>
  <c r="I40" i="18"/>
  <c r="H40" i="18"/>
  <c r="M39" i="18"/>
  <c r="O39" i="18" s="1"/>
  <c r="L39" i="18"/>
  <c r="K39" i="18"/>
  <c r="J39" i="18"/>
  <c r="I39" i="18"/>
  <c r="H39" i="18"/>
  <c r="M38" i="18"/>
  <c r="L38" i="18"/>
  <c r="K38" i="18"/>
  <c r="J38" i="18"/>
  <c r="I38" i="18"/>
  <c r="H38" i="18"/>
  <c r="M37" i="18"/>
  <c r="L37" i="18"/>
  <c r="K37" i="18"/>
  <c r="J37" i="18"/>
  <c r="I37" i="18"/>
  <c r="H37" i="18"/>
  <c r="M36" i="18"/>
  <c r="L36" i="18"/>
  <c r="K36" i="18"/>
  <c r="J36" i="18"/>
  <c r="I36" i="18"/>
  <c r="H36" i="18"/>
  <c r="M35" i="18"/>
  <c r="L35" i="18"/>
  <c r="K35" i="18"/>
  <c r="J35" i="18"/>
  <c r="I35" i="18"/>
  <c r="H35" i="18"/>
  <c r="M34" i="18"/>
  <c r="L34" i="18"/>
  <c r="K34" i="18"/>
  <c r="J34" i="18"/>
  <c r="I34" i="18"/>
  <c r="H34" i="18"/>
  <c r="O33" i="18"/>
  <c r="N33" i="18"/>
  <c r="M33" i="18"/>
  <c r="L33" i="18"/>
  <c r="K33" i="18"/>
  <c r="J33" i="18"/>
  <c r="I33" i="18"/>
  <c r="H33" i="18"/>
  <c r="M32" i="18"/>
  <c r="L32" i="18"/>
  <c r="K32" i="18"/>
  <c r="J32" i="18"/>
  <c r="I32" i="18"/>
  <c r="H32" i="18"/>
  <c r="M31" i="18"/>
  <c r="L31" i="18"/>
  <c r="K31" i="18"/>
  <c r="J31" i="18"/>
  <c r="I31" i="18"/>
  <c r="H31" i="18"/>
  <c r="M30" i="18"/>
  <c r="L30" i="18"/>
  <c r="K30" i="18"/>
  <c r="J30" i="18"/>
  <c r="I30" i="18"/>
  <c r="H30" i="18"/>
  <c r="M29" i="18"/>
  <c r="L29" i="18"/>
  <c r="K29" i="18"/>
  <c r="J29" i="18"/>
  <c r="I29" i="18"/>
  <c r="H29" i="18"/>
  <c r="M28" i="18"/>
  <c r="L28" i="18"/>
  <c r="K28" i="18"/>
  <c r="J28" i="18"/>
  <c r="I28" i="18"/>
  <c r="H28" i="18"/>
  <c r="M27" i="18"/>
  <c r="L27" i="18"/>
  <c r="K27" i="18"/>
  <c r="J27" i="18"/>
  <c r="I27" i="18"/>
  <c r="H27" i="18"/>
  <c r="M26" i="18"/>
  <c r="L26" i="18"/>
  <c r="K26" i="18"/>
  <c r="J26" i="18"/>
  <c r="I26" i="18"/>
  <c r="H26" i="18"/>
  <c r="M25" i="18"/>
  <c r="L25" i="18"/>
  <c r="K25" i="18"/>
  <c r="J25" i="18"/>
  <c r="I25" i="18"/>
  <c r="H25" i="18"/>
  <c r="M24" i="18"/>
  <c r="L24" i="18"/>
  <c r="K24" i="18"/>
  <c r="J24" i="18"/>
  <c r="I24" i="18"/>
  <c r="H24" i="18"/>
  <c r="M23" i="18"/>
  <c r="L23" i="18"/>
  <c r="K23" i="18"/>
  <c r="J23" i="18"/>
  <c r="I23" i="18"/>
  <c r="H23" i="18"/>
  <c r="M22" i="18"/>
  <c r="L22" i="18"/>
  <c r="K22" i="18"/>
  <c r="J22" i="18"/>
  <c r="I22" i="18"/>
  <c r="H22" i="18"/>
  <c r="M21" i="18"/>
  <c r="L21" i="18"/>
  <c r="K21" i="18"/>
  <c r="J21" i="18"/>
  <c r="I21" i="18"/>
  <c r="H21" i="18"/>
  <c r="M20" i="18"/>
  <c r="L20" i="18"/>
  <c r="K20" i="18"/>
  <c r="J20" i="18"/>
  <c r="I20" i="18"/>
  <c r="H20" i="18"/>
  <c r="M19" i="18"/>
  <c r="L19" i="18"/>
  <c r="K19" i="18"/>
  <c r="J19" i="18"/>
  <c r="I19" i="18"/>
  <c r="H19" i="18"/>
  <c r="M18" i="18"/>
  <c r="L18" i="18"/>
  <c r="K18" i="18"/>
  <c r="J18" i="18"/>
  <c r="I18" i="18"/>
  <c r="H18" i="18"/>
  <c r="M17" i="18"/>
  <c r="L17" i="18"/>
  <c r="K17" i="18"/>
  <c r="J17" i="18"/>
  <c r="I17" i="18"/>
  <c r="H17" i="18"/>
  <c r="M16" i="18"/>
  <c r="O16" i="18" s="1"/>
  <c r="L16" i="18"/>
  <c r="N16" i="18" s="1"/>
  <c r="K16" i="18"/>
  <c r="J16" i="18"/>
  <c r="I16" i="18"/>
  <c r="H16" i="18"/>
  <c r="M15" i="18"/>
  <c r="L15" i="18"/>
  <c r="K15" i="18"/>
  <c r="J15" i="18"/>
  <c r="I15" i="18"/>
  <c r="H15" i="18"/>
  <c r="M14" i="18"/>
  <c r="L14" i="18"/>
  <c r="K14" i="18"/>
  <c r="J14" i="18"/>
  <c r="I14" i="18"/>
  <c r="H14" i="18"/>
  <c r="M13" i="18"/>
  <c r="L13" i="18"/>
  <c r="K13" i="18"/>
  <c r="J13" i="18"/>
  <c r="I13" i="18"/>
  <c r="H13" i="18"/>
  <c r="M12" i="18"/>
  <c r="L12" i="18"/>
  <c r="K12" i="18"/>
  <c r="J12" i="18"/>
  <c r="I12" i="18"/>
  <c r="H12" i="18"/>
  <c r="M11" i="18"/>
  <c r="L11" i="18"/>
  <c r="K11" i="18"/>
  <c r="J11" i="18"/>
  <c r="I11" i="18"/>
  <c r="H11" i="18"/>
  <c r="M10" i="18"/>
  <c r="L10" i="18"/>
  <c r="K10" i="18"/>
  <c r="J10" i="18"/>
  <c r="I10" i="18"/>
  <c r="H10" i="18"/>
  <c r="M9" i="18"/>
  <c r="L9" i="18"/>
  <c r="K9" i="18"/>
  <c r="J9" i="18"/>
  <c r="I9" i="18"/>
  <c r="H9" i="18"/>
  <c r="M8" i="18"/>
  <c r="L8" i="18"/>
  <c r="K8" i="18"/>
  <c r="J8" i="18"/>
  <c r="I8" i="18"/>
  <c r="H8" i="18"/>
  <c r="M7" i="18"/>
  <c r="L7" i="18"/>
  <c r="K7" i="18"/>
  <c r="I7" i="18"/>
  <c r="H7" i="18"/>
  <c r="N39" i="18" l="1"/>
  <c r="M47" i="18"/>
  <c r="L47" i="18"/>
  <c r="N31" i="18"/>
  <c r="O31" i="18"/>
  <c r="N7" i="18"/>
  <c r="O7" i="18"/>
  <c r="M46" i="17"/>
  <c r="L46" i="17"/>
  <c r="K46" i="17"/>
  <c r="J46" i="17"/>
  <c r="I46" i="17"/>
  <c r="H46" i="17"/>
  <c r="M45" i="17"/>
  <c r="L45" i="17"/>
  <c r="K45" i="17"/>
  <c r="J45" i="17"/>
  <c r="I45" i="17"/>
  <c r="H45" i="17"/>
  <c r="M44" i="17"/>
  <c r="L44" i="17"/>
  <c r="K44" i="17"/>
  <c r="J44" i="17"/>
  <c r="I44" i="17"/>
  <c r="H44" i="17"/>
  <c r="M43" i="17"/>
  <c r="L43" i="17"/>
  <c r="K43" i="17"/>
  <c r="J43" i="17"/>
  <c r="I43" i="17"/>
  <c r="H43" i="17"/>
  <c r="M42" i="17"/>
  <c r="L42" i="17"/>
  <c r="K42" i="17"/>
  <c r="J42" i="17"/>
  <c r="I42" i="17"/>
  <c r="H42" i="17"/>
  <c r="M41" i="17"/>
  <c r="L41" i="17"/>
  <c r="K41" i="17"/>
  <c r="J41" i="17"/>
  <c r="I41" i="17"/>
  <c r="H41" i="17"/>
  <c r="M40" i="17"/>
  <c r="L40" i="17"/>
  <c r="K40" i="17"/>
  <c r="J40" i="17"/>
  <c r="I40" i="17"/>
  <c r="H40" i="17"/>
  <c r="M39" i="17"/>
  <c r="O39" i="17" s="1"/>
  <c r="L39" i="17"/>
  <c r="K39" i="17"/>
  <c r="J39" i="17"/>
  <c r="I39" i="17"/>
  <c r="H39" i="17"/>
  <c r="M38" i="17"/>
  <c r="L38" i="17"/>
  <c r="K38" i="17"/>
  <c r="J38" i="17"/>
  <c r="I38" i="17"/>
  <c r="H38" i="17"/>
  <c r="M37" i="17"/>
  <c r="L37" i="17"/>
  <c r="K37" i="17"/>
  <c r="J37" i="17"/>
  <c r="I37" i="17"/>
  <c r="H37" i="17"/>
  <c r="M36" i="17"/>
  <c r="L36" i="17"/>
  <c r="K36" i="17"/>
  <c r="J36" i="17"/>
  <c r="I36" i="17"/>
  <c r="H36" i="17"/>
  <c r="M35" i="17"/>
  <c r="L35" i="17"/>
  <c r="K35" i="17"/>
  <c r="J35" i="17"/>
  <c r="I35" i="17"/>
  <c r="H35" i="17"/>
  <c r="M34" i="17"/>
  <c r="L34" i="17"/>
  <c r="K34" i="17"/>
  <c r="J34" i="17"/>
  <c r="I34" i="17"/>
  <c r="H34" i="17"/>
  <c r="M33" i="17"/>
  <c r="O33" i="17" s="1"/>
  <c r="L33" i="17"/>
  <c r="N33" i="17" s="1"/>
  <c r="K33" i="17"/>
  <c r="J33" i="17"/>
  <c r="I33" i="17"/>
  <c r="H33" i="17"/>
  <c r="M32" i="17"/>
  <c r="L32" i="17"/>
  <c r="K32" i="17"/>
  <c r="J32" i="17"/>
  <c r="I32" i="17"/>
  <c r="H32" i="17"/>
  <c r="M31" i="17"/>
  <c r="O31" i="17" s="1"/>
  <c r="L31" i="17"/>
  <c r="N31" i="17" s="1"/>
  <c r="K31" i="17"/>
  <c r="J31" i="17"/>
  <c r="I31" i="17"/>
  <c r="H31" i="17"/>
  <c r="M30" i="17"/>
  <c r="L30" i="17"/>
  <c r="K30" i="17"/>
  <c r="J30" i="17"/>
  <c r="I30" i="17"/>
  <c r="H30" i="17"/>
  <c r="M29" i="17"/>
  <c r="L29" i="17"/>
  <c r="K29" i="17"/>
  <c r="J29" i="17"/>
  <c r="I29" i="17"/>
  <c r="H29" i="17"/>
  <c r="M28" i="17"/>
  <c r="L28" i="17"/>
  <c r="K28" i="17"/>
  <c r="J28" i="17"/>
  <c r="I28" i="17"/>
  <c r="H28" i="17"/>
  <c r="M27" i="17"/>
  <c r="L27" i="17"/>
  <c r="K27" i="17"/>
  <c r="J27" i="17"/>
  <c r="I27" i="17"/>
  <c r="H27" i="17"/>
  <c r="M26" i="17"/>
  <c r="L26" i="17"/>
  <c r="K26" i="17"/>
  <c r="J26" i="17"/>
  <c r="I26" i="17"/>
  <c r="H26" i="17"/>
  <c r="M25" i="17"/>
  <c r="L25" i="17"/>
  <c r="K25" i="17"/>
  <c r="J25" i="17"/>
  <c r="I25" i="17"/>
  <c r="H25" i="17"/>
  <c r="M24" i="17"/>
  <c r="L24" i="17"/>
  <c r="K24" i="17"/>
  <c r="J24" i="17"/>
  <c r="I24" i="17"/>
  <c r="H24" i="17"/>
  <c r="M23" i="17"/>
  <c r="L23" i="17"/>
  <c r="K23" i="17"/>
  <c r="J23" i="17"/>
  <c r="I23" i="17"/>
  <c r="H23" i="17"/>
  <c r="M22" i="17"/>
  <c r="L22" i="17"/>
  <c r="K22" i="17"/>
  <c r="J22" i="17"/>
  <c r="I22" i="17"/>
  <c r="H22" i="17"/>
  <c r="M21" i="17"/>
  <c r="L21" i="17"/>
  <c r="K21" i="17"/>
  <c r="J21" i="17"/>
  <c r="I21" i="17"/>
  <c r="H21" i="17"/>
  <c r="M20" i="17"/>
  <c r="L20" i="17"/>
  <c r="K20" i="17"/>
  <c r="J20" i="17"/>
  <c r="I20" i="17"/>
  <c r="H20" i="17"/>
  <c r="M19" i="17"/>
  <c r="L19" i="17"/>
  <c r="K19" i="17"/>
  <c r="J19" i="17"/>
  <c r="I19" i="17"/>
  <c r="H19" i="17"/>
  <c r="M18" i="17"/>
  <c r="L18" i="17"/>
  <c r="K18" i="17"/>
  <c r="J18" i="17"/>
  <c r="I18" i="17"/>
  <c r="H18" i="17"/>
  <c r="M17" i="17"/>
  <c r="L17" i="17"/>
  <c r="K17" i="17"/>
  <c r="J17" i="17"/>
  <c r="I17" i="17"/>
  <c r="H17" i="17"/>
  <c r="M16" i="17"/>
  <c r="L16" i="17"/>
  <c r="K16" i="17"/>
  <c r="J16" i="17"/>
  <c r="I16" i="17"/>
  <c r="H16" i="17"/>
  <c r="M15" i="17"/>
  <c r="L15" i="17"/>
  <c r="K15" i="17"/>
  <c r="J15" i="17"/>
  <c r="I15" i="17"/>
  <c r="H15" i="17"/>
  <c r="M14" i="17"/>
  <c r="L14" i="17"/>
  <c r="K14" i="17"/>
  <c r="J14" i="17"/>
  <c r="I14" i="17"/>
  <c r="H14" i="17"/>
  <c r="M13" i="17"/>
  <c r="L13" i="17"/>
  <c r="K13" i="17"/>
  <c r="J13" i="17"/>
  <c r="I13" i="17"/>
  <c r="H13" i="17"/>
  <c r="M12" i="17"/>
  <c r="L12" i="17"/>
  <c r="K12" i="17"/>
  <c r="J12" i="17"/>
  <c r="I12" i="17"/>
  <c r="H12" i="17"/>
  <c r="M11" i="17"/>
  <c r="L11" i="17"/>
  <c r="K11" i="17"/>
  <c r="J11" i="17"/>
  <c r="I11" i="17"/>
  <c r="H11" i="17"/>
  <c r="M10" i="17"/>
  <c r="L10" i="17"/>
  <c r="K10" i="17"/>
  <c r="J10" i="17"/>
  <c r="I10" i="17"/>
  <c r="H10" i="17"/>
  <c r="M9" i="17"/>
  <c r="L9" i="17"/>
  <c r="K9" i="17"/>
  <c r="J9" i="17"/>
  <c r="I9" i="17"/>
  <c r="H9" i="17"/>
  <c r="M8" i="17"/>
  <c r="L8" i="17"/>
  <c r="K8" i="17"/>
  <c r="J8" i="17"/>
  <c r="I8" i="17"/>
  <c r="H8" i="17"/>
  <c r="M7" i="17"/>
  <c r="M47" i="17" s="1"/>
  <c r="L7" i="17"/>
  <c r="L47" i="17" s="1"/>
  <c r="K7" i="17"/>
  <c r="I7" i="17"/>
  <c r="H7" i="17"/>
  <c r="N39" i="17" l="1"/>
  <c r="O16" i="17"/>
  <c r="N16" i="17"/>
  <c r="N7" i="17"/>
  <c r="O7" i="17"/>
  <c r="M46" i="16"/>
  <c r="L46" i="16"/>
  <c r="K46" i="16"/>
  <c r="J46" i="16"/>
  <c r="I46" i="16"/>
  <c r="H46" i="16"/>
  <c r="M45" i="16"/>
  <c r="L45" i="16"/>
  <c r="K45" i="16"/>
  <c r="J45" i="16"/>
  <c r="I45" i="16"/>
  <c r="H45" i="16"/>
  <c r="M44" i="16"/>
  <c r="L44" i="16"/>
  <c r="K44" i="16"/>
  <c r="J44" i="16"/>
  <c r="I44" i="16"/>
  <c r="H44" i="16"/>
  <c r="M43" i="16"/>
  <c r="L43" i="16"/>
  <c r="K43" i="16"/>
  <c r="J43" i="16"/>
  <c r="I43" i="16"/>
  <c r="H43" i="16"/>
  <c r="M42" i="16"/>
  <c r="L42" i="16"/>
  <c r="K42" i="16"/>
  <c r="J42" i="16"/>
  <c r="I42" i="16"/>
  <c r="H42" i="16"/>
  <c r="M41" i="16"/>
  <c r="L41" i="16"/>
  <c r="K41" i="16"/>
  <c r="J41" i="16"/>
  <c r="I41" i="16"/>
  <c r="H41" i="16"/>
  <c r="M40" i="16"/>
  <c r="L40" i="16"/>
  <c r="K40" i="16"/>
  <c r="J40" i="16"/>
  <c r="I40" i="16"/>
  <c r="H40" i="16"/>
  <c r="M39" i="16"/>
  <c r="L39" i="16"/>
  <c r="K39" i="16"/>
  <c r="J39" i="16"/>
  <c r="I39" i="16"/>
  <c r="H39" i="16"/>
  <c r="M38" i="16"/>
  <c r="L38" i="16"/>
  <c r="K38" i="16"/>
  <c r="J38" i="16"/>
  <c r="I38" i="16"/>
  <c r="H38" i="16"/>
  <c r="M37" i="16"/>
  <c r="L37" i="16"/>
  <c r="K37" i="16"/>
  <c r="J37" i="16"/>
  <c r="I37" i="16"/>
  <c r="H37" i="16"/>
  <c r="M36" i="16"/>
  <c r="L36" i="16"/>
  <c r="K36" i="16"/>
  <c r="J36" i="16"/>
  <c r="I36" i="16"/>
  <c r="H36" i="16"/>
  <c r="M35" i="16"/>
  <c r="L35" i="16"/>
  <c r="N33" i="16" s="1"/>
  <c r="K35" i="16"/>
  <c r="J35" i="16"/>
  <c r="I35" i="16"/>
  <c r="H35" i="16"/>
  <c r="M34" i="16"/>
  <c r="L34" i="16"/>
  <c r="K34" i="16"/>
  <c r="J34" i="16"/>
  <c r="I34" i="16"/>
  <c r="H34" i="16"/>
  <c r="O33" i="16"/>
  <c r="M33" i="16"/>
  <c r="L33" i="16"/>
  <c r="K33" i="16"/>
  <c r="J33" i="16"/>
  <c r="I33" i="16"/>
  <c r="H33" i="16"/>
  <c r="M32" i="16"/>
  <c r="L32" i="16"/>
  <c r="K32" i="16"/>
  <c r="J32" i="16"/>
  <c r="I32" i="16"/>
  <c r="H32" i="16"/>
  <c r="M31" i="16"/>
  <c r="L31" i="16"/>
  <c r="K31" i="16"/>
  <c r="J31" i="16"/>
  <c r="I31" i="16"/>
  <c r="H31" i="16"/>
  <c r="M30" i="16"/>
  <c r="L30" i="16"/>
  <c r="K30" i="16"/>
  <c r="J30" i="16"/>
  <c r="I30" i="16"/>
  <c r="H30" i="16"/>
  <c r="M29" i="16"/>
  <c r="L29" i="16"/>
  <c r="K29" i="16"/>
  <c r="J29" i="16"/>
  <c r="I29" i="16"/>
  <c r="H29" i="16"/>
  <c r="M28" i="16"/>
  <c r="L28" i="16"/>
  <c r="K28" i="16"/>
  <c r="J28" i="16"/>
  <c r="I28" i="16"/>
  <c r="H28" i="16"/>
  <c r="M27" i="16"/>
  <c r="L27" i="16"/>
  <c r="K27" i="16"/>
  <c r="J27" i="16"/>
  <c r="I27" i="16"/>
  <c r="H27" i="16"/>
  <c r="M26" i="16"/>
  <c r="L26" i="16"/>
  <c r="K26" i="16"/>
  <c r="J26" i="16"/>
  <c r="I26" i="16"/>
  <c r="H26" i="16"/>
  <c r="M25" i="16"/>
  <c r="L25" i="16"/>
  <c r="K25" i="16"/>
  <c r="J25" i="16"/>
  <c r="I25" i="16"/>
  <c r="H25" i="16"/>
  <c r="M24" i="16"/>
  <c r="L24" i="16"/>
  <c r="K24" i="16"/>
  <c r="J24" i="16"/>
  <c r="I24" i="16"/>
  <c r="H24" i="16"/>
  <c r="M23" i="16"/>
  <c r="L23" i="16"/>
  <c r="K23" i="16"/>
  <c r="J23" i="16"/>
  <c r="I23" i="16"/>
  <c r="H23" i="16"/>
  <c r="M22" i="16"/>
  <c r="L22" i="16"/>
  <c r="K22" i="16"/>
  <c r="J22" i="16"/>
  <c r="I22" i="16"/>
  <c r="H22" i="16"/>
  <c r="M21" i="16"/>
  <c r="L21" i="16"/>
  <c r="K21" i="16"/>
  <c r="J21" i="16"/>
  <c r="I21" i="16"/>
  <c r="H21" i="16"/>
  <c r="M20" i="16"/>
  <c r="L20" i="16"/>
  <c r="K20" i="16"/>
  <c r="J20" i="16"/>
  <c r="I20" i="16"/>
  <c r="H20" i="16"/>
  <c r="M19" i="16"/>
  <c r="L19" i="16"/>
  <c r="K19" i="16"/>
  <c r="J19" i="16"/>
  <c r="I19" i="16"/>
  <c r="H19" i="16"/>
  <c r="M18" i="16"/>
  <c r="L18" i="16"/>
  <c r="K18" i="16"/>
  <c r="J18" i="16"/>
  <c r="I18" i="16"/>
  <c r="H18" i="16"/>
  <c r="M17" i="16"/>
  <c r="L17" i="16"/>
  <c r="K17" i="16"/>
  <c r="J17" i="16"/>
  <c r="I17" i="16"/>
  <c r="H17" i="16"/>
  <c r="M16" i="16"/>
  <c r="O16" i="16" s="1"/>
  <c r="L16" i="16"/>
  <c r="N16" i="16" s="1"/>
  <c r="K16" i="16"/>
  <c r="J16" i="16"/>
  <c r="I16" i="16"/>
  <c r="H16" i="16"/>
  <c r="M15" i="16"/>
  <c r="L15" i="16"/>
  <c r="K15" i="16"/>
  <c r="J15" i="16"/>
  <c r="I15" i="16"/>
  <c r="H15" i="16"/>
  <c r="M14" i="16"/>
  <c r="L14" i="16"/>
  <c r="K14" i="16"/>
  <c r="J14" i="16"/>
  <c r="I14" i="16"/>
  <c r="H14" i="16"/>
  <c r="M13" i="16"/>
  <c r="L13" i="16"/>
  <c r="K13" i="16"/>
  <c r="J13" i="16"/>
  <c r="I13" i="16"/>
  <c r="H13" i="16"/>
  <c r="M12" i="16"/>
  <c r="L12" i="16"/>
  <c r="K12" i="16"/>
  <c r="J12" i="16"/>
  <c r="I12" i="16"/>
  <c r="H12" i="16"/>
  <c r="M11" i="16"/>
  <c r="L11" i="16"/>
  <c r="K11" i="16"/>
  <c r="J11" i="16"/>
  <c r="I11" i="16"/>
  <c r="H11" i="16"/>
  <c r="M10" i="16"/>
  <c r="L10" i="16"/>
  <c r="K10" i="16"/>
  <c r="J10" i="16"/>
  <c r="I10" i="16"/>
  <c r="H10" i="16"/>
  <c r="M9" i="16"/>
  <c r="L9" i="16"/>
  <c r="K9" i="16"/>
  <c r="J9" i="16"/>
  <c r="I9" i="16"/>
  <c r="H9" i="16"/>
  <c r="M8" i="16"/>
  <c r="L8" i="16"/>
  <c r="K8" i="16"/>
  <c r="J8" i="16"/>
  <c r="I8" i="16"/>
  <c r="H8" i="16"/>
  <c r="M7" i="16"/>
  <c r="L7" i="16"/>
  <c r="K7" i="16"/>
  <c r="I7" i="16"/>
  <c r="H7" i="16"/>
  <c r="O39" i="16" l="1"/>
  <c r="N39" i="16"/>
  <c r="L47" i="16"/>
  <c r="N31" i="16"/>
  <c r="M47" i="16"/>
  <c r="O31" i="16"/>
  <c r="N7" i="16"/>
  <c r="O7" i="16"/>
  <c r="M46" i="15"/>
  <c r="L46" i="15"/>
  <c r="K46" i="15"/>
  <c r="J46" i="15"/>
  <c r="I46" i="15"/>
  <c r="H46" i="15"/>
  <c r="M45" i="15"/>
  <c r="L45" i="15"/>
  <c r="K45" i="15"/>
  <c r="J45" i="15"/>
  <c r="I45" i="15"/>
  <c r="H45" i="15"/>
  <c r="M44" i="15"/>
  <c r="L44" i="15"/>
  <c r="K44" i="15"/>
  <c r="J44" i="15"/>
  <c r="I44" i="15"/>
  <c r="H44" i="15"/>
  <c r="M43" i="15"/>
  <c r="L43" i="15"/>
  <c r="K43" i="15"/>
  <c r="J43" i="15"/>
  <c r="I43" i="15"/>
  <c r="H43" i="15"/>
  <c r="M42" i="15"/>
  <c r="L42" i="15"/>
  <c r="K42" i="15"/>
  <c r="J42" i="15"/>
  <c r="I42" i="15"/>
  <c r="H42" i="15"/>
  <c r="M41" i="15"/>
  <c r="L41" i="15"/>
  <c r="K41" i="15"/>
  <c r="J41" i="15"/>
  <c r="I41" i="15"/>
  <c r="H41" i="15"/>
  <c r="M40" i="15"/>
  <c r="L40" i="15"/>
  <c r="K40" i="15"/>
  <c r="J40" i="15"/>
  <c r="I40" i="15"/>
  <c r="H40" i="15"/>
  <c r="M39" i="15"/>
  <c r="L39" i="15"/>
  <c r="K39" i="15"/>
  <c r="J39" i="15"/>
  <c r="I39" i="15"/>
  <c r="H39" i="15"/>
  <c r="M38" i="15"/>
  <c r="L38" i="15"/>
  <c r="K38" i="15"/>
  <c r="J38" i="15"/>
  <c r="I38" i="15"/>
  <c r="H38" i="15"/>
  <c r="M37" i="15"/>
  <c r="L37" i="15"/>
  <c r="K37" i="15"/>
  <c r="J37" i="15"/>
  <c r="I37" i="15"/>
  <c r="H37" i="15"/>
  <c r="M36" i="15"/>
  <c r="L36" i="15"/>
  <c r="K36" i="15"/>
  <c r="J36" i="15"/>
  <c r="I36" i="15"/>
  <c r="H36" i="15"/>
  <c r="M35" i="15"/>
  <c r="L35" i="15"/>
  <c r="K35" i="15"/>
  <c r="J35" i="15"/>
  <c r="I35" i="15"/>
  <c r="H35" i="15"/>
  <c r="M34" i="15"/>
  <c r="L34" i="15"/>
  <c r="K34" i="15"/>
  <c r="J34" i="15"/>
  <c r="I34" i="15"/>
  <c r="H34" i="15"/>
  <c r="O33" i="15"/>
  <c r="N33" i="15"/>
  <c r="M33" i="15"/>
  <c r="L33" i="15"/>
  <c r="K33" i="15"/>
  <c r="J33" i="15"/>
  <c r="I33" i="15"/>
  <c r="H33" i="15"/>
  <c r="M32" i="15"/>
  <c r="L32" i="15"/>
  <c r="K32" i="15"/>
  <c r="J32" i="15"/>
  <c r="I32" i="15"/>
  <c r="H32" i="15"/>
  <c r="M31" i="15"/>
  <c r="O31" i="15" s="1"/>
  <c r="L31" i="15"/>
  <c r="N31" i="15" s="1"/>
  <c r="K31" i="15"/>
  <c r="J31" i="15"/>
  <c r="I31" i="15"/>
  <c r="H31" i="15"/>
  <c r="M30" i="15"/>
  <c r="L30" i="15"/>
  <c r="K30" i="15"/>
  <c r="J30" i="15"/>
  <c r="I30" i="15"/>
  <c r="H30" i="15"/>
  <c r="M29" i="15"/>
  <c r="L29" i="15"/>
  <c r="K29" i="15"/>
  <c r="J29" i="15"/>
  <c r="I29" i="15"/>
  <c r="H29" i="15"/>
  <c r="M28" i="15"/>
  <c r="L28" i="15"/>
  <c r="K28" i="15"/>
  <c r="J28" i="15"/>
  <c r="I28" i="15"/>
  <c r="H28" i="15"/>
  <c r="M27" i="15"/>
  <c r="L27" i="15"/>
  <c r="K27" i="15"/>
  <c r="J27" i="15"/>
  <c r="I27" i="15"/>
  <c r="H27" i="15"/>
  <c r="M26" i="15"/>
  <c r="L26" i="15"/>
  <c r="K26" i="15"/>
  <c r="J26" i="15"/>
  <c r="I26" i="15"/>
  <c r="H26" i="15"/>
  <c r="M25" i="15"/>
  <c r="L25" i="15"/>
  <c r="K25" i="15"/>
  <c r="J25" i="15"/>
  <c r="I25" i="15"/>
  <c r="H25" i="15"/>
  <c r="M24" i="15"/>
  <c r="L24" i="15"/>
  <c r="K24" i="15"/>
  <c r="J24" i="15"/>
  <c r="I24" i="15"/>
  <c r="H24" i="15"/>
  <c r="M23" i="15"/>
  <c r="L23" i="15"/>
  <c r="K23" i="15"/>
  <c r="J23" i="15"/>
  <c r="I23" i="15"/>
  <c r="H23" i="15"/>
  <c r="M22" i="15"/>
  <c r="L22" i="15"/>
  <c r="K22" i="15"/>
  <c r="J22" i="15"/>
  <c r="I22" i="15"/>
  <c r="H22" i="15"/>
  <c r="M21" i="15"/>
  <c r="L21" i="15"/>
  <c r="K21" i="15"/>
  <c r="J21" i="15"/>
  <c r="I21" i="15"/>
  <c r="H21" i="15"/>
  <c r="M20" i="15"/>
  <c r="L20" i="15"/>
  <c r="K20" i="15"/>
  <c r="J20" i="15"/>
  <c r="I20" i="15"/>
  <c r="H20" i="15"/>
  <c r="M19" i="15"/>
  <c r="L19" i="15"/>
  <c r="K19" i="15"/>
  <c r="J19" i="15"/>
  <c r="I19" i="15"/>
  <c r="H19" i="15"/>
  <c r="M18" i="15"/>
  <c r="L18" i="15"/>
  <c r="K18" i="15"/>
  <c r="J18" i="15"/>
  <c r="I18" i="15"/>
  <c r="H18" i="15"/>
  <c r="M17" i="15"/>
  <c r="L17" i="15"/>
  <c r="K17" i="15"/>
  <c r="J17" i="15"/>
  <c r="I17" i="15"/>
  <c r="H17" i="15"/>
  <c r="M16" i="15"/>
  <c r="L16" i="15"/>
  <c r="K16" i="15"/>
  <c r="J16" i="15"/>
  <c r="I16" i="15"/>
  <c r="H16" i="15"/>
  <c r="M15" i="15"/>
  <c r="L15" i="15"/>
  <c r="K15" i="15"/>
  <c r="J15" i="15"/>
  <c r="I15" i="15"/>
  <c r="H15" i="15"/>
  <c r="M14" i="15"/>
  <c r="L14" i="15"/>
  <c r="K14" i="15"/>
  <c r="J14" i="15"/>
  <c r="I14" i="15"/>
  <c r="H14" i="15"/>
  <c r="M13" i="15"/>
  <c r="L13" i="15"/>
  <c r="K13" i="15"/>
  <c r="J13" i="15"/>
  <c r="I13" i="15"/>
  <c r="H13" i="15"/>
  <c r="M12" i="15"/>
  <c r="L12" i="15"/>
  <c r="K12" i="15"/>
  <c r="J12" i="15"/>
  <c r="I12" i="15"/>
  <c r="H12" i="15"/>
  <c r="M11" i="15"/>
  <c r="L11" i="15"/>
  <c r="K11" i="15"/>
  <c r="J11" i="15"/>
  <c r="I11" i="15"/>
  <c r="H11" i="15"/>
  <c r="M10" i="15"/>
  <c r="L10" i="15"/>
  <c r="K10" i="15"/>
  <c r="J10" i="15"/>
  <c r="I10" i="15"/>
  <c r="H10" i="15"/>
  <c r="M9" i="15"/>
  <c r="L9" i="15"/>
  <c r="K9" i="15"/>
  <c r="J9" i="15"/>
  <c r="I9" i="15"/>
  <c r="H9" i="15"/>
  <c r="M8" i="15"/>
  <c r="L8" i="15"/>
  <c r="K8" i="15"/>
  <c r="J8" i="15"/>
  <c r="I8" i="15"/>
  <c r="H8" i="15"/>
  <c r="M7" i="15"/>
  <c r="L7" i="15"/>
  <c r="K7" i="15"/>
  <c r="I7" i="15"/>
  <c r="H7" i="15"/>
  <c r="N16" i="15" l="1"/>
  <c r="O16" i="15"/>
  <c r="N39" i="15"/>
  <c r="O39" i="15"/>
  <c r="L47" i="15"/>
  <c r="M47" i="15"/>
  <c r="O7" i="15"/>
  <c r="N7" i="15"/>
  <c r="M46" i="14"/>
  <c r="L46" i="14"/>
  <c r="K46" i="14"/>
  <c r="J46" i="14"/>
  <c r="I46" i="14"/>
  <c r="H46" i="14"/>
  <c r="M45" i="14"/>
  <c r="L45" i="14"/>
  <c r="K45" i="14"/>
  <c r="J45" i="14"/>
  <c r="I45" i="14"/>
  <c r="H45" i="14"/>
  <c r="M44" i="14"/>
  <c r="L44" i="14"/>
  <c r="K44" i="14"/>
  <c r="J44" i="14"/>
  <c r="I44" i="14"/>
  <c r="H44" i="14"/>
  <c r="M43" i="14"/>
  <c r="L43" i="14"/>
  <c r="K43" i="14"/>
  <c r="J43" i="14"/>
  <c r="I43" i="14"/>
  <c r="H43" i="14"/>
  <c r="M42" i="14"/>
  <c r="L42" i="14"/>
  <c r="K42" i="14"/>
  <c r="J42" i="14"/>
  <c r="I42" i="14"/>
  <c r="H42" i="14"/>
  <c r="M41" i="14"/>
  <c r="L41" i="14"/>
  <c r="K41" i="14"/>
  <c r="J41" i="14"/>
  <c r="I41" i="14"/>
  <c r="H41" i="14"/>
  <c r="M40" i="14"/>
  <c r="L40" i="14"/>
  <c r="K40" i="14"/>
  <c r="J40" i="14"/>
  <c r="I40" i="14"/>
  <c r="H40" i="14"/>
  <c r="M39" i="14"/>
  <c r="L39" i="14"/>
  <c r="K39" i="14"/>
  <c r="J39" i="14"/>
  <c r="I39" i="14"/>
  <c r="H39" i="14"/>
  <c r="M38" i="14"/>
  <c r="L38" i="14"/>
  <c r="K38" i="14"/>
  <c r="J38" i="14"/>
  <c r="I38" i="14"/>
  <c r="H38" i="14"/>
  <c r="M37" i="14"/>
  <c r="L37" i="14"/>
  <c r="K37" i="14"/>
  <c r="J37" i="14"/>
  <c r="I37" i="14"/>
  <c r="H37" i="14"/>
  <c r="M36" i="14"/>
  <c r="L36" i="14"/>
  <c r="K36" i="14"/>
  <c r="J36" i="14"/>
  <c r="I36" i="14"/>
  <c r="H36" i="14"/>
  <c r="M35" i="14"/>
  <c r="L35" i="14"/>
  <c r="K35" i="14"/>
  <c r="J35" i="14"/>
  <c r="I35" i="14"/>
  <c r="H35" i="14"/>
  <c r="M34" i="14"/>
  <c r="L34" i="14"/>
  <c r="K34" i="14"/>
  <c r="J34" i="14"/>
  <c r="I34" i="14"/>
  <c r="H34" i="14"/>
  <c r="N33" i="14"/>
  <c r="M33" i="14"/>
  <c r="O33" i="14" s="1"/>
  <c r="L33" i="14"/>
  <c r="K33" i="14"/>
  <c r="J33" i="14"/>
  <c r="I33" i="14"/>
  <c r="H33" i="14"/>
  <c r="M32" i="14"/>
  <c r="L32" i="14"/>
  <c r="K32" i="14"/>
  <c r="J32" i="14"/>
  <c r="I32" i="14"/>
  <c r="H32" i="14"/>
  <c r="M31" i="14"/>
  <c r="O31" i="14" s="1"/>
  <c r="L31" i="14"/>
  <c r="N31" i="14" s="1"/>
  <c r="K31" i="14"/>
  <c r="J31" i="14"/>
  <c r="I31" i="14"/>
  <c r="H31" i="14"/>
  <c r="M30" i="14"/>
  <c r="L30" i="14"/>
  <c r="K30" i="14"/>
  <c r="J30" i="14"/>
  <c r="I30" i="14"/>
  <c r="H30" i="14"/>
  <c r="M29" i="14"/>
  <c r="L29" i="14"/>
  <c r="K29" i="14"/>
  <c r="J29" i="14"/>
  <c r="I29" i="14"/>
  <c r="H29" i="14"/>
  <c r="M28" i="14"/>
  <c r="L28" i="14"/>
  <c r="K28" i="14"/>
  <c r="J28" i="14"/>
  <c r="I28" i="14"/>
  <c r="H28" i="14"/>
  <c r="M27" i="14"/>
  <c r="L27" i="14"/>
  <c r="K27" i="14"/>
  <c r="J27" i="14"/>
  <c r="I27" i="14"/>
  <c r="H27" i="14"/>
  <c r="M26" i="14"/>
  <c r="L26" i="14"/>
  <c r="K26" i="14"/>
  <c r="J26" i="14"/>
  <c r="I26" i="14"/>
  <c r="H26" i="14"/>
  <c r="M25" i="14"/>
  <c r="L25" i="14"/>
  <c r="K25" i="14"/>
  <c r="J25" i="14"/>
  <c r="I25" i="14"/>
  <c r="H25" i="14"/>
  <c r="M24" i="14"/>
  <c r="L24" i="14"/>
  <c r="K24" i="14"/>
  <c r="J24" i="14"/>
  <c r="I24" i="14"/>
  <c r="H24" i="14"/>
  <c r="M23" i="14"/>
  <c r="L23" i="14"/>
  <c r="K23" i="14"/>
  <c r="J23" i="14"/>
  <c r="I23" i="14"/>
  <c r="H23" i="14"/>
  <c r="M22" i="14"/>
  <c r="L22" i="14"/>
  <c r="K22" i="14"/>
  <c r="J22" i="14"/>
  <c r="I22" i="14"/>
  <c r="H22" i="14"/>
  <c r="M21" i="14"/>
  <c r="L21" i="14"/>
  <c r="K21" i="14"/>
  <c r="J21" i="14"/>
  <c r="I21" i="14"/>
  <c r="H21" i="14"/>
  <c r="M20" i="14"/>
  <c r="L20" i="14"/>
  <c r="K20" i="14"/>
  <c r="J20" i="14"/>
  <c r="I20" i="14"/>
  <c r="H20" i="14"/>
  <c r="M19" i="14"/>
  <c r="L19" i="14"/>
  <c r="K19" i="14"/>
  <c r="J19" i="14"/>
  <c r="I19" i="14"/>
  <c r="H19" i="14"/>
  <c r="M18" i="14"/>
  <c r="L18" i="14"/>
  <c r="K18" i="14"/>
  <c r="J18" i="14"/>
  <c r="I18" i="14"/>
  <c r="H18" i="14"/>
  <c r="M17" i="14"/>
  <c r="L17" i="14"/>
  <c r="K17" i="14"/>
  <c r="J17" i="14"/>
  <c r="I17" i="14"/>
  <c r="H17" i="14"/>
  <c r="M16" i="14"/>
  <c r="O16" i="14" s="1"/>
  <c r="L16" i="14"/>
  <c r="N16" i="14" s="1"/>
  <c r="K16" i="14"/>
  <c r="J16" i="14"/>
  <c r="I16" i="14"/>
  <c r="H16" i="14"/>
  <c r="M15" i="14"/>
  <c r="L15" i="14"/>
  <c r="K15" i="14"/>
  <c r="J15" i="14"/>
  <c r="I15" i="14"/>
  <c r="H15" i="14"/>
  <c r="M14" i="14"/>
  <c r="L14" i="14"/>
  <c r="K14" i="14"/>
  <c r="J14" i="14"/>
  <c r="I14" i="14"/>
  <c r="H14" i="14"/>
  <c r="M13" i="14"/>
  <c r="L13" i="14"/>
  <c r="K13" i="14"/>
  <c r="J13" i="14"/>
  <c r="I13" i="14"/>
  <c r="H13" i="14"/>
  <c r="M12" i="14"/>
  <c r="L12" i="14"/>
  <c r="K12" i="14"/>
  <c r="J12" i="14"/>
  <c r="I12" i="14"/>
  <c r="H12" i="14"/>
  <c r="M11" i="14"/>
  <c r="L11" i="14"/>
  <c r="K11" i="14"/>
  <c r="J11" i="14"/>
  <c r="I11" i="14"/>
  <c r="H11" i="14"/>
  <c r="M10" i="14"/>
  <c r="L10" i="14"/>
  <c r="K10" i="14"/>
  <c r="J10" i="14"/>
  <c r="I10" i="14"/>
  <c r="H10" i="14"/>
  <c r="M9" i="14"/>
  <c r="L9" i="14"/>
  <c r="K9" i="14"/>
  <c r="J9" i="14"/>
  <c r="I9" i="14"/>
  <c r="H9" i="14"/>
  <c r="M8" i="14"/>
  <c r="L8" i="14"/>
  <c r="K8" i="14"/>
  <c r="J8" i="14"/>
  <c r="I8" i="14"/>
  <c r="H8" i="14"/>
  <c r="O7" i="14"/>
  <c r="M7" i="14"/>
  <c r="M47" i="14" s="1"/>
  <c r="L7" i="14"/>
  <c r="K7" i="14"/>
  <c r="I7" i="14"/>
  <c r="H7" i="14"/>
  <c r="L47" i="14" l="1"/>
  <c r="N39" i="14"/>
  <c r="O39" i="14"/>
  <c r="N7" i="14"/>
  <c r="M46" i="13"/>
  <c r="L46" i="13"/>
  <c r="K46" i="13"/>
  <c r="J46" i="13"/>
  <c r="I46" i="13"/>
  <c r="H46" i="13"/>
  <c r="M45" i="13"/>
  <c r="L45" i="13"/>
  <c r="K45" i="13"/>
  <c r="J45" i="13"/>
  <c r="I45" i="13"/>
  <c r="H45" i="13"/>
  <c r="M44" i="13"/>
  <c r="L44" i="13"/>
  <c r="K44" i="13"/>
  <c r="J44" i="13"/>
  <c r="I44" i="13"/>
  <c r="H44" i="13"/>
  <c r="M43" i="13"/>
  <c r="L43" i="13"/>
  <c r="K43" i="13"/>
  <c r="J43" i="13"/>
  <c r="I43" i="13"/>
  <c r="H43" i="13"/>
  <c r="M42" i="13"/>
  <c r="L42" i="13"/>
  <c r="K42" i="13"/>
  <c r="J42" i="13"/>
  <c r="I42" i="13"/>
  <c r="H42" i="13"/>
  <c r="M41" i="13"/>
  <c r="L41" i="13"/>
  <c r="K41" i="13"/>
  <c r="J41" i="13"/>
  <c r="I41" i="13"/>
  <c r="H41" i="13"/>
  <c r="M40" i="13"/>
  <c r="L40" i="13"/>
  <c r="K40" i="13"/>
  <c r="J40" i="13"/>
  <c r="I40" i="13"/>
  <c r="H40" i="13"/>
  <c r="M39" i="13"/>
  <c r="L39" i="13"/>
  <c r="K39" i="13"/>
  <c r="J39" i="13"/>
  <c r="I39" i="13"/>
  <c r="H39" i="13"/>
  <c r="M38" i="13"/>
  <c r="L38" i="13"/>
  <c r="K38" i="13"/>
  <c r="J38" i="13"/>
  <c r="I38" i="13"/>
  <c r="H38" i="13"/>
  <c r="M37" i="13"/>
  <c r="L37" i="13"/>
  <c r="K37" i="13"/>
  <c r="J37" i="13"/>
  <c r="I37" i="13"/>
  <c r="H37" i="13"/>
  <c r="M36" i="13"/>
  <c r="L36" i="13"/>
  <c r="K36" i="13"/>
  <c r="J36" i="13"/>
  <c r="I36" i="13"/>
  <c r="H36" i="13"/>
  <c r="M35" i="13"/>
  <c r="L35" i="13"/>
  <c r="K35" i="13"/>
  <c r="J35" i="13"/>
  <c r="I35" i="13"/>
  <c r="H35" i="13"/>
  <c r="M34" i="13"/>
  <c r="L34" i="13"/>
  <c r="K34" i="13"/>
  <c r="J34" i="13"/>
  <c r="I34" i="13"/>
  <c r="H34" i="13"/>
  <c r="M33" i="13"/>
  <c r="L33" i="13"/>
  <c r="K33" i="13"/>
  <c r="J33" i="13"/>
  <c r="I33" i="13"/>
  <c r="H33" i="13"/>
  <c r="M32" i="13"/>
  <c r="L32" i="13"/>
  <c r="K32" i="13"/>
  <c r="J32" i="13"/>
  <c r="I32" i="13"/>
  <c r="H32" i="13"/>
  <c r="M31" i="13"/>
  <c r="L31" i="13"/>
  <c r="N31" i="13" s="1"/>
  <c r="K31" i="13"/>
  <c r="J31" i="13"/>
  <c r="I31" i="13"/>
  <c r="H31" i="13"/>
  <c r="M30" i="13"/>
  <c r="L30" i="13"/>
  <c r="K30" i="13"/>
  <c r="J30" i="13"/>
  <c r="I30" i="13"/>
  <c r="H30" i="13"/>
  <c r="M29" i="13"/>
  <c r="L29" i="13"/>
  <c r="K29" i="13"/>
  <c r="J29" i="13"/>
  <c r="I29" i="13"/>
  <c r="H29" i="13"/>
  <c r="M28" i="13"/>
  <c r="L28" i="13"/>
  <c r="K28" i="13"/>
  <c r="J28" i="13"/>
  <c r="I28" i="13"/>
  <c r="H28" i="13"/>
  <c r="M27" i="13"/>
  <c r="L27" i="13"/>
  <c r="K27" i="13"/>
  <c r="J27" i="13"/>
  <c r="I27" i="13"/>
  <c r="H27" i="13"/>
  <c r="M26" i="13"/>
  <c r="L26" i="13"/>
  <c r="K26" i="13"/>
  <c r="J26" i="13"/>
  <c r="I26" i="13"/>
  <c r="H26" i="13"/>
  <c r="M25" i="13"/>
  <c r="L25" i="13"/>
  <c r="K25" i="13"/>
  <c r="J25" i="13"/>
  <c r="I25" i="13"/>
  <c r="H25" i="13"/>
  <c r="M24" i="13"/>
  <c r="L24" i="13"/>
  <c r="K24" i="13"/>
  <c r="J24" i="13"/>
  <c r="I24" i="13"/>
  <c r="H24" i="13"/>
  <c r="M23" i="13"/>
  <c r="L23" i="13"/>
  <c r="K23" i="13"/>
  <c r="J23" i="13"/>
  <c r="I23" i="13"/>
  <c r="H23" i="13"/>
  <c r="M22" i="13"/>
  <c r="L22" i="13"/>
  <c r="K22" i="13"/>
  <c r="J22" i="13"/>
  <c r="I22" i="13"/>
  <c r="H22" i="13"/>
  <c r="M21" i="13"/>
  <c r="L21" i="13"/>
  <c r="K21" i="13"/>
  <c r="J21" i="13"/>
  <c r="I21" i="13"/>
  <c r="H21" i="13"/>
  <c r="M20" i="13"/>
  <c r="L20" i="13"/>
  <c r="K20" i="13"/>
  <c r="J20" i="13"/>
  <c r="I20" i="13"/>
  <c r="H20" i="13"/>
  <c r="M19" i="13"/>
  <c r="L19" i="13"/>
  <c r="K19" i="13"/>
  <c r="J19" i="13"/>
  <c r="I19" i="13"/>
  <c r="H19" i="13"/>
  <c r="M18" i="13"/>
  <c r="L18" i="13"/>
  <c r="K18" i="13"/>
  <c r="J18" i="13"/>
  <c r="I18" i="13"/>
  <c r="H18" i="13"/>
  <c r="M17" i="13"/>
  <c r="L17" i="13"/>
  <c r="K17" i="13"/>
  <c r="J17" i="13"/>
  <c r="I17" i="13"/>
  <c r="H17" i="13"/>
  <c r="M16" i="13"/>
  <c r="O16" i="13" s="1"/>
  <c r="L16" i="13"/>
  <c r="K16" i="13"/>
  <c r="J16" i="13"/>
  <c r="I16" i="13"/>
  <c r="H16" i="13"/>
  <c r="M15" i="13"/>
  <c r="L15" i="13"/>
  <c r="K15" i="13"/>
  <c r="J15" i="13"/>
  <c r="I15" i="13"/>
  <c r="H15" i="13"/>
  <c r="M14" i="13"/>
  <c r="L14" i="13"/>
  <c r="K14" i="13"/>
  <c r="J14" i="13"/>
  <c r="I14" i="13"/>
  <c r="H14" i="13"/>
  <c r="M13" i="13"/>
  <c r="L13" i="13"/>
  <c r="K13" i="13"/>
  <c r="J13" i="13"/>
  <c r="I13" i="13"/>
  <c r="H13" i="13"/>
  <c r="M12" i="13"/>
  <c r="L12" i="13"/>
  <c r="K12" i="13"/>
  <c r="J12" i="13"/>
  <c r="I12" i="13"/>
  <c r="H12" i="13"/>
  <c r="M11" i="13"/>
  <c r="L11" i="13"/>
  <c r="K11" i="13"/>
  <c r="J11" i="13"/>
  <c r="I11" i="13"/>
  <c r="H11" i="13"/>
  <c r="M10" i="13"/>
  <c r="L10" i="13"/>
  <c r="K10" i="13"/>
  <c r="J10" i="13"/>
  <c r="I10" i="13"/>
  <c r="H10" i="13"/>
  <c r="M9" i="13"/>
  <c r="L9" i="13"/>
  <c r="K9" i="13"/>
  <c r="J9" i="13"/>
  <c r="I9" i="13"/>
  <c r="H9" i="13"/>
  <c r="M8" i="13"/>
  <c r="L8" i="13"/>
  <c r="N7" i="13" s="1"/>
  <c r="K8" i="13"/>
  <c r="J8" i="13"/>
  <c r="I8" i="13"/>
  <c r="H8" i="13"/>
  <c r="M7" i="13"/>
  <c r="L7" i="13"/>
  <c r="K7" i="13"/>
  <c r="I7" i="13"/>
  <c r="H7" i="13"/>
  <c r="N39" i="13" l="1"/>
  <c r="O33" i="13"/>
  <c r="O31" i="13"/>
  <c r="N16" i="13"/>
  <c r="O39" i="13"/>
  <c r="N33" i="13"/>
  <c r="O7" i="13"/>
  <c r="L47" i="13"/>
  <c r="M47" i="13"/>
  <c r="J37" i="12"/>
  <c r="K37" i="12"/>
  <c r="J38" i="12"/>
  <c r="K38" i="12"/>
  <c r="J39" i="12"/>
  <c r="K39" i="12"/>
  <c r="J40" i="12"/>
  <c r="K40" i="12"/>
  <c r="J41" i="12"/>
  <c r="K41" i="12"/>
  <c r="J42" i="12"/>
  <c r="K42" i="12"/>
  <c r="J43" i="12"/>
  <c r="K43" i="12"/>
  <c r="J44" i="12"/>
  <c r="K44" i="12"/>
  <c r="J45" i="12"/>
  <c r="K45" i="12"/>
  <c r="J46" i="12"/>
  <c r="K46" i="12"/>
  <c r="L29" i="12" l="1"/>
  <c r="H29" i="12" l="1"/>
  <c r="H44" i="12" l="1"/>
  <c r="I44" i="12"/>
  <c r="M46" i="12" l="1"/>
  <c r="L46" i="12"/>
  <c r="I46" i="12"/>
  <c r="H46" i="12"/>
  <c r="M45" i="12"/>
  <c r="L45" i="12"/>
  <c r="I45" i="12"/>
  <c r="H45" i="12"/>
  <c r="M44" i="12"/>
  <c r="L44" i="12"/>
  <c r="M43" i="12"/>
  <c r="L43" i="12"/>
  <c r="I43" i="12"/>
  <c r="H43" i="12"/>
  <c r="M42" i="12"/>
  <c r="L42" i="12"/>
  <c r="I42" i="12"/>
  <c r="H42" i="12"/>
  <c r="M41" i="12"/>
  <c r="L41" i="12"/>
  <c r="I41" i="12"/>
  <c r="H41" i="12"/>
  <c r="M40" i="12"/>
  <c r="L40" i="12"/>
  <c r="I40" i="12"/>
  <c r="H40" i="12"/>
  <c r="M39" i="12"/>
  <c r="L39" i="12"/>
  <c r="I39" i="12"/>
  <c r="H39" i="12"/>
  <c r="M38" i="12"/>
  <c r="L38" i="12"/>
  <c r="I38" i="12"/>
  <c r="H38" i="12"/>
  <c r="M37" i="12"/>
  <c r="L37" i="12"/>
  <c r="I37" i="12"/>
  <c r="H37" i="12"/>
  <c r="M36" i="12"/>
  <c r="L36" i="12"/>
  <c r="K36" i="12"/>
  <c r="J36" i="12"/>
  <c r="I36" i="12"/>
  <c r="H36" i="12"/>
  <c r="M35" i="12"/>
  <c r="L35" i="12"/>
  <c r="K35" i="12"/>
  <c r="J35" i="12"/>
  <c r="I35" i="12"/>
  <c r="H35" i="12"/>
  <c r="M34" i="12"/>
  <c r="L34" i="12"/>
  <c r="K34" i="12"/>
  <c r="J34" i="12"/>
  <c r="I34" i="12"/>
  <c r="H34" i="12"/>
  <c r="M33" i="12"/>
  <c r="L33" i="12"/>
  <c r="K33" i="12"/>
  <c r="J33" i="12"/>
  <c r="I33" i="12"/>
  <c r="H33" i="12"/>
  <c r="M32" i="12"/>
  <c r="L32" i="12"/>
  <c r="K32" i="12"/>
  <c r="J32" i="12"/>
  <c r="I32" i="12"/>
  <c r="H32" i="12"/>
  <c r="M31" i="12"/>
  <c r="L31" i="12"/>
  <c r="K31" i="12"/>
  <c r="J31" i="12"/>
  <c r="I31" i="12"/>
  <c r="H31" i="12"/>
  <c r="M30" i="12"/>
  <c r="L30" i="12"/>
  <c r="K30" i="12"/>
  <c r="J30" i="12"/>
  <c r="I30" i="12"/>
  <c r="H30" i="12"/>
  <c r="M29" i="12"/>
  <c r="K29" i="12"/>
  <c r="J29" i="12"/>
  <c r="I29" i="12"/>
  <c r="M28" i="12"/>
  <c r="L28" i="12"/>
  <c r="K28" i="12"/>
  <c r="J28" i="12"/>
  <c r="I28" i="12"/>
  <c r="H28" i="12"/>
  <c r="M27" i="12"/>
  <c r="L27" i="12"/>
  <c r="K27" i="12"/>
  <c r="J27" i="12"/>
  <c r="I27" i="12"/>
  <c r="H27" i="12"/>
  <c r="M26" i="12"/>
  <c r="L26" i="12"/>
  <c r="K26" i="12"/>
  <c r="J26" i="12"/>
  <c r="I26" i="12"/>
  <c r="H26" i="12"/>
  <c r="M25" i="12"/>
  <c r="L25" i="12"/>
  <c r="K25" i="12"/>
  <c r="J25" i="12"/>
  <c r="I25" i="12"/>
  <c r="H25" i="12"/>
  <c r="M24" i="12"/>
  <c r="L24" i="12"/>
  <c r="K24" i="12"/>
  <c r="J24" i="12"/>
  <c r="I24" i="12"/>
  <c r="H24" i="12"/>
  <c r="M23" i="12"/>
  <c r="L23" i="12"/>
  <c r="K23" i="12"/>
  <c r="J23" i="12"/>
  <c r="I23" i="12"/>
  <c r="H23" i="12"/>
  <c r="M22" i="12"/>
  <c r="L22" i="12"/>
  <c r="K22" i="12"/>
  <c r="J22" i="12"/>
  <c r="I22" i="12"/>
  <c r="H22" i="12"/>
  <c r="M21" i="12"/>
  <c r="L21" i="12"/>
  <c r="K21" i="12"/>
  <c r="J21" i="12"/>
  <c r="I21" i="12"/>
  <c r="H21" i="12"/>
  <c r="M20" i="12"/>
  <c r="L20" i="12"/>
  <c r="K20" i="12"/>
  <c r="J20" i="12"/>
  <c r="I20" i="12"/>
  <c r="H20" i="12"/>
  <c r="M19" i="12"/>
  <c r="L19" i="12"/>
  <c r="K19" i="12"/>
  <c r="J19" i="12"/>
  <c r="I19" i="12"/>
  <c r="H19" i="12"/>
  <c r="M18" i="12"/>
  <c r="L18" i="12"/>
  <c r="K18" i="12"/>
  <c r="J18" i="12"/>
  <c r="I18" i="12"/>
  <c r="H18" i="12"/>
  <c r="M17" i="12"/>
  <c r="L17" i="12"/>
  <c r="K17" i="12"/>
  <c r="J17" i="12"/>
  <c r="I17" i="12"/>
  <c r="H17" i="12"/>
  <c r="M16" i="12"/>
  <c r="L16" i="12"/>
  <c r="K16" i="12"/>
  <c r="J16" i="12"/>
  <c r="I16" i="12"/>
  <c r="H16" i="12"/>
  <c r="M15" i="12"/>
  <c r="L15" i="12"/>
  <c r="K15" i="12"/>
  <c r="J15" i="12"/>
  <c r="I15" i="12"/>
  <c r="H15" i="12"/>
  <c r="M14" i="12"/>
  <c r="L14" i="12"/>
  <c r="K14" i="12"/>
  <c r="J14" i="12"/>
  <c r="I14" i="12"/>
  <c r="H14" i="12"/>
  <c r="M13" i="12"/>
  <c r="L13" i="12"/>
  <c r="K13" i="12"/>
  <c r="J13" i="12"/>
  <c r="I13" i="12"/>
  <c r="H13" i="12"/>
  <c r="M12" i="12"/>
  <c r="L12" i="12"/>
  <c r="K12" i="12"/>
  <c r="J12" i="12"/>
  <c r="I12" i="12"/>
  <c r="H12" i="12"/>
  <c r="M11" i="12"/>
  <c r="L11" i="12"/>
  <c r="K11" i="12"/>
  <c r="J11" i="12"/>
  <c r="I11" i="12"/>
  <c r="H11" i="12"/>
  <c r="M10" i="12"/>
  <c r="L10" i="12"/>
  <c r="K10" i="12"/>
  <c r="J10" i="12"/>
  <c r="I10" i="12"/>
  <c r="H10" i="12"/>
  <c r="M9" i="12"/>
  <c r="L9" i="12"/>
  <c r="K9" i="12"/>
  <c r="J9" i="12"/>
  <c r="I9" i="12"/>
  <c r="H9" i="12"/>
  <c r="M8" i="12"/>
  <c r="L8" i="12"/>
  <c r="K8" i="12"/>
  <c r="J8" i="12"/>
  <c r="I8" i="12"/>
  <c r="H8" i="12"/>
  <c r="M7" i="12"/>
  <c r="L7" i="12"/>
  <c r="K7" i="12"/>
  <c r="I7" i="12"/>
  <c r="H7" i="12"/>
  <c r="N7" i="12" l="1"/>
  <c r="O7" i="12"/>
  <c r="L47" i="12"/>
  <c r="N16" i="12"/>
  <c r="N39" i="12"/>
  <c r="O39" i="12"/>
  <c r="O33" i="12"/>
  <c r="N31" i="12"/>
  <c r="N33" i="12"/>
  <c r="O31" i="12"/>
  <c r="O16" i="12"/>
  <c r="M47" i="12"/>
</calcChain>
</file>

<file path=xl/sharedStrings.xml><?xml version="1.0" encoding="utf-8"?>
<sst xmlns="http://schemas.openxmlformats.org/spreadsheetml/2006/main" count="2048" uniqueCount="90">
  <si>
    <t>Хлеб и булочные изделия из пшеничной муки 1 и 2 сортов, кг</t>
  </si>
  <si>
    <t>Средние цены</t>
  </si>
  <si>
    <t>Розничные объекты</t>
  </si>
  <si>
    <t>Социальные магазины</t>
  </si>
  <si>
    <t>%</t>
  </si>
  <si>
    <t>рублей</t>
  </si>
  <si>
    <t>кг</t>
  </si>
  <si>
    <t xml:space="preserve">Свинина бескостная </t>
  </si>
  <si>
    <t>л</t>
  </si>
  <si>
    <t>10 шт.</t>
  </si>
  <si>
    <t>Свинина на кости</t>
  </si>
  <si>
    <t>Куры охлажденные и мороженые</t>
  </si>
  <si>
    <t>Баранина</t>
  </si>
  <si>
    <t>Рыба мороженая неразделанная</t>
  </si>
  <si>
    <t>Сельдь соленая</t>
  </si>
  <si>
    <t>Масло сливочное</t>
  </si>
  <si>
    <t>Молоко питьевое цельное пастеризованное 2,5-3,2% жирности</t>
  </si>
  <si>
    <t>Яйца куриные</t>
  </si>
  <si>
    <t>Сахар-песок</t>
  </si>
  <si>
    <t>Печенье</t>
  </si>
  <si>
    <t>Чай черный байховый</t>
  </si>
  <si>
    <t>Соль поваренная пищевая</t>
  </si>
  <si>
    <t>Перец черный (горошек)</t>
  </si>
  <si>
    <t>Мука пшеничная</t>
  </si>
  <si>
    <t>Хлеб из ржаной муки и из смеси муки ржаной и пшеничной</t>
  </si>
  <si>
    <t>Рис шлифованный</t>
  </si>
  <si>
    <t>Пшено</t>
  </si>
  <si>
    <t>Картофель</t>
  </si>
  <si>
    <t>Капуста белокочанная свежая</t>
  </si>
  <si>
    <t>Лук репчатый</t>
  </si>
  <si>
    <t>Морковь</t>
  </si>
  <si>
    <t>Огурцы свежие</t>
  </si>
  <si>
    <t>Яблоки</t>
  </si>
  <si>
    <r>
      <t xml:space="preserve">Еженедельный  мониторинг цен на фиксированный набор продовольственных товаров (рублей)   </t>
    </r>
    <r>
      <rPr>
        <i/>
        <sz val="14"/>
        <color indexed="8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(минимальный (условный) набор продуктов питания)</t>
    </r>
  </si>
  <si>
    <t>Примечание</t>
  </si>
  <si>
    <t>Масло подсолнечное</t>
  </si>
  <si>
    <t>Маргарин</t>
  </si>
  <si>
    <t>Сметана</t>
  </si>
  <si>
    <t>Творог нежирный</t>
  </si>
  <si>
    <t>Сыры сычужные твердые и мягкие</t>
  </si>
  <si>
    <t>Карамель</t>
  </si>
  <si>
    <t>в пересчете на кг</t>
  </si>
  <si>
    <t xml:space="preserve">Горох </t>
  </si>
  <si>
    <t xml:space="preserve">Вермишель </t>
  </si>
  <si>
    <t>Макаронные изделия</t>
  </si>
  <si>
    <t>при наличии</t>
  </si>
  <si>
    <t>Томаты</t>
  </si>
  <si>
    <t>на кости и бескостная</t>
  </si>
  <si>
    <t>пересчитать на 1 литр</t>
  </si>
  <si>
    <t>Говядина на кости</t>
  </si>
  <si>
    <t xml:space="preserve">Говядина бескостная </t>
  </si>
  <si>
    <t>камбала, навага, горбуша, кета, минтай (по сезону) иная неразделанная при наличии</t>
  </si>
  <si>
    <t>преимущественно местного производства (при наличии)</t>
  </si>
  <si>
    <t>преимущественно весовой</t>
  </si>
  <si>
    <t>если в пачках, то пересчет на 1 кг. (Юбилейное, Сахарное, Любятово, иное не дорогое)</t>
  </si>
  <si>
    <t>можно взять конфеты глазированные как в АРМ мониторинге</t>
  </si>
  <si>
    <t xml:space="preserve">в пересчете на кг </t>
  </si>
  <si>
    <t>в пересчете на 1 кг</t>
  </si>
  <si>
    <t>преимущественно весовая</t>
  </si>
  <si>
    <t>преимущественно весовое</t>
  </si>
  <si>
    <t>низкой ценовой категории</t>
  </si>
  <si>
    <t>В мониторинг следует включать одни и те же наиболее востребованные продукты питания. При отсутствии наблюдаемого товара необходимо его заменить на аналогичный в ценовой категории товар.</t>
  </si>
  <si>
    <t>Муниципальное образование "Городской округ Ногликский"</t>
  </si>
  <si>
    <t>Гречка</t>
  </si>
  <si>
    <t>Свекла</t>
  </si>
  <si>
    <r>
      <t xml:space="preserve">в наблюдении учитывать </t>
    </r>
    <r>
      <rPr>
        <b/>
        <sz val="14"/>
        <color theme="1"/>
        <rFont val="Times New Roman"/>
        <family val="1"/>
        <charset val="204"/>
      </rPr>
      <t>только масло сливочное</t>
    </r>
    <r>
      <rPr>
        <sz val="14"/>
        <color theme="1"/>
        <rFont val="Times New Roman"/>
        <family val="1"/>
        <charset val="204"/>
      </rPr>
      <t>, в случае фиксирования цены за пачку в обязательном порядке пересчитать на 1 кг</t>
    </r>
  </si>
  <si>
    <t>повышение розничной цены к предыдущей дате более чем на 3%</t>
  </si>
  <si>
    <t>Рыба мороженая разделанная</t>
  </si>
  <si>
    <t xml:space="preserve">Наименование </t>
  </si>
  <si>
    <t>Ед. изм.</t>
  </si>
  <si>
    <t>руб.коп.</t>
  </si>
  <si>
    <t>Отношение соццены к розничным ценам в не социальных магазинах</t>
  </si>
  <si>
    <t>Среднее отклонение соццены к розничной цене на ряд продуктов (мясо, молочная продукция, крупы и т.д.)</t>
  </si>
  <si>
    <r>
      <t>Отклонение</t>
    </r>
    <r>
      <rPr>
        <b/>
        <sz val="14"/>
        <color rgb="FF7030A0"/>
        <rFont val="Times New Roman"/>
        <family val="1"/>
        <charset val="204"/>
      </rPr>
      <t xml:space="preserve"> 15.07.2025</t>
    </r>
    <r>
      <rPr>
        <b/>
        <sz val="14"/>
        <rFont val="Times New Roman"/>
        <family val="1"/>
        <charset val="204"/>
      </rPr>
      <t xml:space="preserve"> к предыдущей отчетной дате</t>
    </r>
  </si>
  <si>
    <t>Муниципальное образование Ногликский муниципальный округ Сахалинской области</t>
  </si>
  <si>
    <r>
      <t>Отклонение</t>
    </r>
    <r>
      <rPr>
        <b/>
        <sz val="14"/>
        <color rgb="FF7030A0"/>
        <rFont val="Times New Roman"/>
        <family val="1"/>
        <charset val="204"/>
      </rPr>
      <t xml:space="preserve"> 23.07.2025</t>
    </r>
    <r>
      <rPr>
        <b/>
        <sz val="14"/>
        <rFont val="Times New Roman"/>
        <family val="1"/>
        <charset val="204"/>
      </rPr>
      <t xml:space="preserve"> к предыдущей отчетной дате</t>
    </r>
  </si>
  <si>
    <r>
      <t>Отклонение</t>
    </r>
    <r>
      <rPr>
        <b/>
        <sz val="14"/>
        <color rgb="FF7030A0"/>
        <rFont val="Times New Roman"/>
        <family val="1"/>
        <charset val="204"/>
      </rPr>
      <t xml:space="preserve"> 27.08.2025</t>
    </r>
    <r>
      <rPr>
        <b/>
        <sz val="14"/>
        <rFont val="Times New Roman"/>
        <family val="1"/>
        <charset val="204"/>
      </rPr>
      <t xml:space="preserve"> к предыдущей отчетной дате</t>
    </r>
  </si>
  <si>
    <r>
      <t>Отклонение</t>
    </r>
    <r>
      <rPr>
        <b/>
        <sz val="14"/>
        <color rgb="FF7030A0"/>
        <rFont val="Times New Roman"/>
        <family val="1"/>
        <charset val="204"/>
      </rPr>
      <t xml:space="preserve"> 03.09.2025</t>
    </r>
    <r>
      <rPr>
        <b/>
        <sz val="14"/>
        <rFont val="Times New Roman"/>
        <family val="1"/>
        <charset val="204"/>
      </rPr>
      <t xml:space="preserve"> к предыдущей отчетной дате</t>
    </r>
  </si>
  <si>
    <r>
      <t>Отклонение</t>
    </r>
    <r>
      <rPr>
        <b/>
        <sz val="14"/>
        <color rgb="FF7030A0"/>
        <rFont val="Times New Roman"/>
        <family val="1"/>
        <charset val="204"/>
      </rPr>
      <t xml:space="preserve"> 17.09.2025</t>
    </r>
    <r>
      <rPr>
        <b/>
        <sz val="14"/>
        <rFont val="Times New Roman"/>
        <family val="1"/>
        <charset val="204"/>
      </rPr>
      <t xml:space="preserve"> к предыдущей отчетной дате</t>
    </r>
  </si>
  <si>
    <r>
      <t>Отклонение</t>
    </r>
    <r>
      <rPr>
        <b/>
        <sz val="14"/>
        <color rgb="FF7030A0"/>
        <rFont val="Times New Roman"/>
        <family val="1"/>
        <charset val="204"/>
      </rPr>
      <t xml:space="preserve"> 24.09.2025</t>
    </r>
    <r>
      <rPr>
        <b/>
        <sz val="14"/>
        <rFont val="Times New Roman"/>
        <family val="1"/>
        <charset val="204"/>
      </rPr>
      <t xml:space="preserve"> к предыдущей отчетной дате</t>
    </r>
  </si>
  <si>
    <r>
      <t>Отклонение</t>
    </r>
    <r>
      <rPr>
        <b/>
        <sz val="14"/>
        <color rgb="FF7030A0"/>
        <rFont val="Times New Roman"/>
        <family val="1"/>
        <charset val="204"/>
      </rPr>
      <t xml:space="preserve"> 01.10.2025</t>
    </r>
    <r>
      <rPr>
        <b/>
        <sz val="14"/>
        <rFont val="Times New Roman"/>
        <family val="1"/>
        <charset val="204"/>
      </rPr>
      <t xml:space="preserve"> к предыдущей отчетной дате</t>
    </r>
  </si>
  <si>
    <r>
      <t>Отклонение</t>
    </r>
    <r>
      <rPr>
        <b/>
        <sz val="14"/>
        <color rgb="FF7030A0"/>
        <rFont val="Times New Roman"/>
        <family val="1"/>
        <charset val="204"/>
      </rPr>
      <t xml:space="preserve"> 12.11.2025</t>
    </r>
    <r>
      <rPr>
        <b/>
        <sz val="14"/>
        <rFont val="Times New Roman"/>
        <family val="1"/>
        <charset val="204"/>
      </rPr>
      <t xml:space="preserve"> к предыдущей отчетной дате</t>
    </r>
  </si>
  <si>
    <r>
      <t>Отклонение</t>
    </r>
    <r>
      <rPr>
        <b/>
        <sz val="14"/>
        <color rgb="FF7030A0"/>
        <rFont val="Times New Roman"/>
        <family val="1"/>
        <charset val="204"/>
      </rPr>
      <t xml:space="preserve"> 20.08.2025</t>
    </r>
    <r>
      <rPr>
        <b/>
        <sz val="14"/>
        <rFont val="Times New Roman"/>
        <family val="1"/>
        <charset val="204"/>
      </rPr>
      <t xml:space="preserve"> к предыдущей отчетной дате</t>
    </r>
  </si>
  <si>
    <r>
      <t>Отклонение</t>
    </r>
    <r>
      <rPr>
        <b/>
        <sz val="14"/>
        <color rgb="FF7030A0"/>
        <rFont val="Times New Roman"/>
        <family val="1"/>
        <charset val="204"/>
      </rPr>
      <t xml:space="preserve"> 06.08.2025</t>
    </r>
    <r>
      <rPr>
        <b/>
        <sz val="14"/>
        <rFont val="Times New Roman"/>
        <family val="1"/>
        <charset val="204"/>
      </rPr>
      <t xml:space="preserve"> к предыдущей отчетной дате</t>
    </r>
  </si>
  <si>
    <r>
      <t>Отклонение</t>
    </r>
    <r>
      <rPr>
        <b/>
        <sz val="14"/>
        <color rgb="FF7030A0"/>
        <rFont val="Times New Roman"/>
        <family val="1"/>
        <charset val="204"/>
      </rPr>
      <t xml:space="preserve"> 30.07.2025</t>
    </r>
    <r>
      <rPr>
        <b/>
        <sz val="14"/>
        <rFont val="Times New Roman"/>
        <family val="1"/>
        <charset val="204"/>
      </rPr>
      <t xml:space="preserve"> к предыдущей отчетной дате</t>
    </r>
  </si>
  <si>
    <r>
      <t>Отклонение</t>
    </r>
    <r>
      <rPr>
        <b/>
        <sz val="14"/>
        <color rgb="FF7030A0"/>
        <rFont val="Times New Roman"/>
        <family val="1"/>
        <charset val="204"/>
      </rPr>
      <t xml:space="preserve"> 19.11.2025</t>
    </r>
    <r>
      <rPr>
        <b/>
        <sz val="14"/>
        <rFont val="Times New Roman"/>
        <family val="1"/>
        <charset val="204"/>
      </rPr>
      <t xml:space="preserve"> к предыдущей отчетной дате</t>
    </r>
  </si>
  <si>
    <r>
      <t>Отклонение</t>
    </r>
    <r>
      <rPr>
        <b/>
        <sz val="14"/>
        <color rgb="FF7030A0"/>
        <rFont val="Times New Roman"/>
        <family val="1"/>
        <charset val="204"/>
      </rPr>
      <t xml:space="preserve"> 10.12.2025</t>
    </r>
    <r>
      <rPr>
        <b/>
        <sz val="14"/>
        <rFont val="Times New Roman"/>
        <family val="1"/>
        <charset val="204"/>
      </rPr>
      <t xml:space="preserve"> к предыдущей отчетной дате</t>
    </r>
  </si>
  <si>
    <r>
      <t>Отклонение</t>
    </r>
    <r>
      <rPr>
        <b/>
        <sz val="14"/>
        <color rgb="FF7030A0"/>
        <rFont val="Times New Roman"/>
        <family val="1"/>
        <charset val="204"/>
      </rPr>
      <t xml:space="preserve"> 15.01.2026</t>
    </r>
    <r>
      <rPr>
        <b/>
        <sz val="14"/>
        <rFont val="Times New Roman"/>
        <family val="1"/>
        <charset val="204"/>
      </rPr>
      <t xml:space="preserve"> к предыдущей отчетной дате</t>
    </r>
  </si>
  <si>
    <r>
      <t>Отклонение</t>
    </r>
    <r>
      <rPr>
        <b/>
        <sz val="14"/>
        <color rgb="FF7030A0"/>
        <rFont val="Times New Roman"/>
        <family val="1"/>
        <charset val="204"/>
      </rPr>
      <t xml:space="preserve"> 28.01.2026</t>
    </r>
    <r>
      <rPr>
        <b/>
        <sz val="14"/>
        <rFont val="Times New Roman"/>
        <family val="1"/>
        <charset val="204"/>
      </rPr>
      <t xml:space="preserve"> к предыдущей отчетной дате</t>
    </r>
  </si>
  <si>
    <r>
      <t>Отклонение</t>
    </r>
    <r>
      <rPr>
        <b/>
        <sz val="14"/>
        <color rgb="FF7030A0"/>
        <rFont val="Times New Roman"/>
        <family val="1"/>
        <charset val="204"/>
      </rPr>
      <t xml:space="preserve"> 04.02.2026</t>
    </r>
    <r>
      <rPr>
        <b/>
        <sz val="14"/>
        <rFont val="Times New Roman"/>
        <family val="1"/>
        <charset val="204"/>
      </rPr>
      <t xml:space="preserve"> к предыдущей отчетной дате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</si>
</sst>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indexed="8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sz val="8"/>
      <name val="Arial"/>
      <family val="2"/>
      <charset val="204"/>
    </font>
    <font>
      <i/>
      <sz val="14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4"/>
      <color rgb="FF000099"/>
      <name val="Times New Roman"/>
      <family val="1"/>
      <charset val="204"/>
    </font>
    <font>
      <b/>
      <sz val="14"/>
      <color rgb="FF7030A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FF"/>
        <bgColor auto="1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127">
    <xf numFmtId="0" fontId="0" fillId="0" borderId="0" xfId="0"/>
    <xf numFmtId="0" fontId="3" fillId="0" borderId="0" xfId="0" applyFont="1"/>
    <xf numFmtId="0" fontId="3" fillId="0" borderId="1" xfId="0" applyFont="1" applyBorder="1"/>
    <xf numFmtId="49" fontId="3" fillId="0" borderId="1" xfId="1" applyNumberFormat="1" applyFont="1" applyBorder="1" applyAlignment="1">
      <alignment horizontal="left" vertical="top" wrapText="1"/>
    </xf>
    <xf numFmtId="0" fontId="3" fillId="0" borderId="0" xfId="0" applyFont="1" applyAlignment="1">
      <alignment horizontal="center" vertical="center"/>
    </xf>
    <xf numFmtId="0" fontId="7" fillId="4" borderId="1" xfId="2" applyFont="1" applyFill="1" applyBorder="1" applyAlignment="1">
      <alignment horizontal="center" vertical="top" wrapText="1"/>
    </xf>
    <xf numFmtId="2" fontId="3" fillId="4" borderId="1" xfId="0" applyNumberFormat="1" applyFont="1" applyFill="1" applyBorder="1" applyAlignment="1">
      <alignment horizontal="center" vertical="center"/>
    </xf>
    <xf numFmtId="0" fontId="7" fillId="3" borderId="4" xfId="2" applyFont="1" applyFill="1" applyBorder="1" applyAlignment="1">
      <alignment horizontal="center" vertical="center" wrapText="1"/>
    </xf>
    <xf numFmtId="2" fontId="3" fillId="0" borderId="0" xfId="0" applyNumberFormat="1" applyFont="1"/>
    <xf numFmtId="0" fontId="7" fillId="0" borderId="4" xfId="2" applyFont="1" applyFill="1" applyBorder="1" applyAlignment="1">
      <alignment horizontal="center" vertical="center" wrapText="1"/>
    </xf>
    <xf numFmtId="0" fontId="3" fillId="0" borderId="0" xfId="0" applyFont="1" applyFill="1"/>
    <xf numFmtId="2" fontId="7" fillId="4" borderId="1" xfId="0" applyNumberFormat="1" applyFont="1" applyFill="1" applyBorder="1" applyAlignment="1">
      <alignment horizontal="center" vertical="center"/>
    </xf>
    <xf numFmtId="2" fontId="7" fillId="0" borderId="1" xfId="2" applyNumberFormat="1" applyFont="1" applyBorder="1" applyAlignment="1">
      <alignment horizontal="center" vertical="top" wrapText="1"/>
    </xf>
    <xf numFmtId="2" fontId="7" fillId="0" borderId="1" xfId="2" applyNumberFormat="1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/>
    </xf>
    <xf numFmtId="2" fontId="7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2" fontId="3" fillId="0" borderId="2" xfId="0" applyNumberFormat="1" applyFont="1" applyFill="1" applyBorder="1" applyAlignment="1">
      <alignment horizontal="center" vertical="center"/>
    </xf>
    <xf numFmtId="0" fontId="3" fillId="0" borderId="9" xfId="0" applyFont="1" applyBorder="1"/>
    <xf numFmtId="2" fontId="10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2" fontId="3" fillId="0" borderId="1" xfId="0" applyNumberFormat="1" applyFont="1" applyBorder="1" applyAlignment="1">
      <alignment horizontal="center" vertical="center"/>
    </xf>
    <xf numFmtId="0" fontId="6" fillId="2" borderId="4" xfId="2" applyFont="1" applyFill="1" applyBorder="1" applyAlignment="1">
      <alignment horizontal="center" vertical="center" wrapText="1"/>
    </xf>
    <xf numFmtId="0" fontId="6" fillId="2" borderId="5" xfId="2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2" fontId="7" fillId="0" borderId="2" xfId="0" applyNumberFormat="1" applyFont="1" applyFill="1" applyBorder="1" applyAlignment="1">
      <alignment horizontal="center" vertical="center"/>
    </xf>
    <xf numFmtId="2" fontId="7" fillId="5" borderId="1" xfId="0" applyNumberFormat="1" applyFont="1" applyFill="1" applyBorder="1" applyAlignment="1">
      <alignment horizontal="center" vertical="center"/>
    </xf>
    <xf numFmtId="2" fontId="3" fillId="5" borderId="1" xfId="0" applyNumberFormat="1" applyFont="1" applyFill="1" applyBorder="1" applyAlignment="1">
      <alignment horizontal="center" vertical="center"/>
    </xf>
    <xf numFmtId="2" fontId="7" fillId="4" borderId="10" xfId="2" applyNumberFormat="1" applyFont="1" applyFill="1" applyBorder="1" applyAlignment="1">
      <alignment horizontal="center" vertical="center" wrapText="1"/>
    </xf>
    <xf numFmtId="2" fontId="7" fillId="4" borderId="9" xfId="2" applyNumberFormat="1" applyFont="1" applyFill="1" applyBorder="1" applyAlignment="1">
      <alignment horizontal="center" vertical="center" wrapText="1"/>
    </xf>
    <xf numFmtId="2" fontId="7" fillId="0" borderId="6" xfId="2" applyNumberFormat="1" applyFont="1" applyFill="1" applyBorder="1" applyAlignment="1">
      <alignment horizontal="center" vertical="center" wrapText="1"/>
    </xf>
    <xf numFmtId="2" fontId="7" fillId="4" borderId="9" xfId="0" applyNumberFormat="1" applyFont="1" applyFill="1" applyBorder="1" applyAlignment="1">
      <alignment horizontal="center" vertical="center"/>
    </xf>
    <xf numFmtId="2" fontId="7" fillId="5" borderId="9" xfId="0" applyNumberFormat="1" applyFont="1" applyFill="1" applyBorder="1" applyAlignment="1">
      <alignment horizontal="center" vertical="center"/>
    </xf>
    <xf numFmtId="2" fontId="3" fillId="5" borderId="2" xfId="0" applyNumberFormat="1" applyFont="1" applyFill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6" fillId="2" borderId="4" xfId="2" applyFont="1" applyFill="1" applyBorder="1" applyAlignment="1">
      <alignment horizontal="center" vertical="center" wrapText="1"/>
    </xf>
    <xf numFmtId="0" fontId="6" fillId="2" borderId="5" xfId="2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/>
    </xf>
    <xf numFmtId="0" fontId="6" fillId="2" borderId="4" xfId="2" applyFont="1" applyFill="1" applyBorder="1" applyAlignment="1">
      <alignment horizontal="center" vertical="center" wrapText="1"/>
    </xf>
    <xf numFmtId="0" fontId="6" fillId="2" borderId="5" xfId="2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2" borderId="4" xfId="2" applyFont="1" applyFill="1" applyBorder="1" applyAlignment="1">
      <alignment horizontal="center" vertical="center" wrapText="1"/>
    </xf>
    <xf numFmtId="0" fontId="6" fillId="2" borderId="5" xfId="2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6" fillId="2" borderId="4" xfId="2" applyFont="1" applyFill="1" applyBorder="1" applyAlignment="1">
      <alignment horizontal="center" vertical="center" wrapText="1"/>
    </xf>
    <xf numFmtId="0" fontId="6" fillId="2" borderId="5" xfId="2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2" borderId="4" xfId="2" applyFont="1" applyFill="1" applyBorder="1" applyAlignment="1">
      <alignment horizontal="center" vertical="center" wrapText="1"/>
    </xf>
    <xf numFmtId="0" fontId="6" fillId="2" borderId="5" xfId="2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/>
    </xf>
    <xf numFmtId="0" fontId="6" fillId="2" borderId="4" xfId="2" applyFont="1" applyFill="1" applyBorder="1" applyAlignment="1">
      <alignment horizontal="center" vertical="center" wrapText="1"/>
    </xf>
    <xf numFmtId="0" fontId="6" fillId="2" borderId="5" xfId="2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6" fillId="2" borderId="4" xfId="2" applyFont="1" applyFill="1" applyBorder="1" applyAlignment="1">
      <alignment horizontal="center" vertical="center" wrapText="1"/>
    </xf>
    <xf numFmtId="0" fontId="6" fillId="2" borderId="5" xfId="2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/>
    </xf>
    <xf numFmtId="0" fontId="6" fillId="2" borderId="4" xfId="2" applyFont="1" applyFill="1" applyBorder="1" applyAlignment="1">
      <alignment horizontal="center" vertical="center" wrapText="1"/>
    </xf>
    <xf numFmtId="0" fontId="6" fillId="2" borderId="5" xfId="2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2" borderId="4" xfId="2" applyFont="1" applyFill="1" applyBorder="1" applyAlignment="1">
      <alignment horizontal="center" vertical="center" wrapText="1"/>
    </xf>
    <xf numFmtId="0" fontId="6" fillId="2" borderId="5" xfId="2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6" fillId="2" borderId="4" xfId="2" applyFont="1" applyFill="1" applyBorder="1" applyAlignment="1">
      <alignment horizontal="center" vertical="center" wrapText="1"/>
    </xf>
    <xf numFmtId="0" fontId="6" fillId="2" borderId="5" xfId="2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/>
    </xf>
    <xf numFmtId="0" fontId="6" fillId="2" borderId="4" xfId="2" applyFont="1" applyFill="1" applyBorder="1" applyAlignment="1">
      <alignment horizontal="center" vertical="center" wrapText="1"/>
    </xf>
    <xf numFmtId="0" fontId="6" fillId="2" borderId="5" xfId="2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2" fontId="7" fillId="5" borderId="2" xfId="0" applyNumberFormat="1" applyFont="1" applyFill="1" applyBorder="1" applyAlignment="1">
      <alignment horizontal="center" vertical="center"/>
    </xf>
    <xf numFmtId="2" fontId="7" fillId="4" borderId="1" xfId="2" applyNumberFormat="1" applyFont="1" applyFill="1" applyBorder="1" applyAlignment="1">
      <alignment horizontal="center" vertical="center" wrapText="1"/>
    </xf>
    <xf numFmtId="0" fontId="6" fillId="2" borderId="4" xfId="2" applyFont="1" applyFill="1" applyBorder="1" applyAlignment="1">
      <alignment horizontal="center" vertical="center" wrapText="1"/>
    </xf>
    <xf numFmtId="0" fontId="6" fillId="2" borderId="5" xfId="2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6" fillId="2" borderId="4" xfId="2" applyFont="1" applyFill="1" applyBorder="1" applyAlignment="1">
      <alignment horizontal="center" vertical="center" wrapText="1"/>
    </xf>
    <xf numFmtId="0" fontId="6" fillId="2" borderId="5" xfId="2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2" fontId="7" fillId="0" borderId="11" xfId="2" applyNumberFormat="1" applyFont="1" applyFill="1" applyBorder="1" applyAlignment="1">
      <alignment horizontal="center" vertical="center" wrapText="1"/>
    </xf>
    <xf numFmtId="2" fontId="7" fillId="0" borderId="12" xfId="2" applyNumberFormat="1" applyFont="1" applyFill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/>
    </xf>
    <xf numFmtId="0" fontId="6" fillId="2" borderId="4" xfId="2" applyFont="1" applyFill="1" applyBorder="1" applyAlignment="1">
      <alignment horizontal="center" vertical="center" wrapText="1"/>
    </xf>
    <xf numFmtId="0" fontId="6" fillId="2" borderId="5" xfId="2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2" fontId="7" fillId="0" borderId="9" xfId="2" applyNumberFormat="1" applyFont="1" applyFill="1" applyBorder="1" applyAlignment="1">
      <alignment horizontal="center" vertical="center" wrapText="1"/>
    </xf>
    <xf numFmtId="0" fontId="6" fillId="2" borderId="4" xfId="2" applyFont="1" applyFill="1" applyBorder="1" applyAlignment="1">
      <alignment horizontal="center" vertical="center" wrapText="1"/>
    </xf>
    <xf numFmtId="0" fontId="6" fillId="2" borderId="5" xfId="2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3" fillId="5" borderId="0" xfId="0" applyFont="1" applyFill="1" applyAlignment="1">
      <alignment horizontal="left"/>
    </xf>
    <xf numFmtId="164" fontId="3" fillId="0" borderId="9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11" fillId="0" borderId="7" xfId="1" applyFont="1" applyBorder="1" applyAlignment="1">
      <alignment horizontal="center" vertical="center" wrapText="1"/>
    </xf>
    <xf numFmtId="0" fontId="11" fillId="0" borderId="0" xfId="1" applyFont="1" applyBorder="1" applyAlignment="1">
      <alignment horizontal="center" vertical="center" wrapText="1"/>
    </xf>
    <xf numFmtId="49" fontId="5" fillId="0" borderId="8" xfId="1" applyNumberFormat="1" applyFont="1" applyBorder="1" applyAlignment="1">
      <alignment horizontal="left" vertical="center" wrapText="1"/>
    </xf>
    <xf numFmtId="49" fontId="5" fillId="0" borderId="3" xfId="1" applyNumberFormat="1" applyFont="1" applyBorder="1" applyAlignment="1">
      <alignment horizontal="left" vertical="center" wrapText="1"/>
    </xf>
    <xf numFmtId="49" fontId="5" fillId="0" borderId="0" xfId="1" applyNumberFormat="1" applyFont="1" applyBorder="1" applyAlignment="1">
      <alignment horizontal="left" vertical="center" wrapText="1"/>
    </xf>
    <xf numFmtId="0" fontId="6" fillId="2" borderId="4" xfId="2" applyFont="1" applyFill="1" applyBorder="1" applyAlignment="1">
      <alignment horizontal="left" vertical="center" wrapText="1"/>
    </xf>
    <xf numFmtId="0" fontId="6" fillId="2" borderId="5" xfId="2" applyFont="1" applyFill="1" applyBorder="1" applyAlignment="1">
      <alignment horizontal="left" vertical="center" wrapText="1"/>
    </xf>
    <xf numFmtId="0" fontId="6" fillId="2" borderId="6" xfId="2" applyFont="1" applyFill="1" applyBorder="1" applyAlignment="1">
      <alignment horizontal="left" vertical="center" wrapText="1"/>
    </xf>
    <xf numFmtId="0" fontId="6" fillId="2" borderId="4" xfId="2" applyFont="1" applyFill="1" applyBorder="1" applyAlignment="1">
      <alignment horizontal="center" vertical="center" wrapText="1"/>
    </xf>
    <xf numFmtId="0" fontId="6" fillId="2" borderId="5" xfId="2" applyFont="1" applyFill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7" fillId="4" borderId="2" xfId="2" applyFont="1" applyFill="1" applyBorder="1" applyAlignment="1">
      <alignment horizontal="center" vertical="center" wrapText="1"/>
    </xf>
    <xf numFmtId="0" fontId="7" fillId="4" borderId="9" xfId="2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9" xfId="2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14" fontId="12" fillId="3" borderId="1" xfId="2" applyNumberFormat="1" applyFont="1" applyFill="1" applyBorder="1" applyAlignment="1">
      <alignment horizontal="center" vertical="center" wrapText="1"/>
    </xf>
    <xf numFmtId="0" fontId="12" fillId="3" borderId="1" xfId="2" applyFont="1" applyFill="1" applyBorder="1" applyAlignment="1">
      <alignment horizontal="center" vertical="center" wrapText="1"/>
    </xf>
    <xf numFmtId="14" fontId="12" fillId="3" borderId="2" xfId="2" applyNumberFormat="1" applyFont="1" applyFill="1" applyBorder="1" applyAlignment="1">
      <alignment horizontal="center" vertical="center" wrapText="1"/>
    </xf>
    <xf numFmtId="14" fontId="12" fillId="3" borderId="9" xfId="2" applyNumberFormat="1" applyFont="1" applyFill="1" applyBorder="1" applyAlignment="1">
      <alignment horizontal="center" vertical="center" wrapText="1"/>
    </xf>
    <xf numFmtId="14" fontId="12" fillId="3" borderId="4" xfId="2" applyNumberFormat="1" applyFont="1" applyFill="1" applyBorder="1" applyAlignment="1">
      <alignment horizontal="center" vertical="center" wrapText="1"/>
    </xf>
  </cellXfs>
  <cellStyles count="3">
    <cellStyle name="Normal" xfId="1"/>
    <cellStyle name="Обычный" xfId="0" builtinId="0"/>
    <cellStyle name="Обычный 2" xfId="2"/>
  </cellStyles>
  <dxfs count="0"/>
  <tableStyles count="0" defaultTableStyle="TableStyleMedium2" defaultPivotStyle="PivotStyleMedium9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0"/>
  <sheetViews>
    <sheetView zoomScale="70" zoomScaleNormal="70" workbookViewId="0">
      <selection activeCell="G46" sqref="G46"/>
    </sheetView>
  </sheetViews>
  <sheetFormatPr defaultColWidth="9.140625" defaultRowHeight="45.75" customHeight="1" x14ac:dyDescent="0.3"/>
  <cols>
    <col min="1" max="1" width="46.7109375" style="1" customWidth="1"/>
    <col min="2" max="2" width="9.140625" style="1"/>
    <col min="3" max="3" width="39.28515625" style="1" customWidth="1"/>
    <col min="4" max="4" width="21.42578125" style="1" customWidth="1"/>
    <col min="5" max="5" width="21.42578125" style="8" customWidth="1"/>
    <col min="6" max="6" width="21.42578125" style="1" customWidth="1"/>
    <col min="7" max="7" width="21.42578125" style="8" customWidth="1"/>
    <col min="8" max="8" width="22" style="1" customWidth="1"/>
    <col min="9" max="9" width="21" style="4" customWidth="1"/>
    <col min="10" max="10" width="22.5703125" style="10" customWidth="1"/>
    <col min="11" max="11" width="23.5703125" style="10" customWidth="1"/>
    <col min="12" max="12" width="16.85546875" style="21" customWidth="1"/>
    <col min="13" max="13" width="14.85546875" style="21" customWidth="1"/>
    <col min="14" max="14" width="13.42578125" style="1" customWidth="1"/>
    <col min="15" max="15" width="13.5703125" style="1" customWidth="1"/>
    <col min="16" max="16384" width="9.140625" style="1"/>
  </cols>
  <sheetData>
    <row r="1" spans="1:15" ht="45.75" customHeight="1" x14ac:dyDescent="0.3">
      <c r="A1" s="104" t="s">
        <v>33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</row>
    <row r="2" spans="1:15" ht="30.75" customHeight="1" x14ac:dyDescent="0.3">
      <c r="A2" s="105" t="s">
        <v>62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</row>
    <row r="3" spans="1:15" ht="18.75" x14ac:dyDescent="0.3">
      <c r="A3" s="107"/>
      <c r="B3" s="108"/>
      <c r="C3" s="108"/>
      <c r="D3" s="108"/>
      <c r="E3" s="108"/>
      <c r="F3" s="108"/>
      <c r="G3" s="108"/>
      <c r="H3" s="109"/>
      <c r="I3" s="109"/>
      <c r="J3" s="109"/>
      <c r="K3" s="109"/>
    </row>
    <row r="4" spans="1:15" ht="29.25" customHeight="1" x14ac:dyDescent="0.3">
      <c r="A4" s="110" t="s">
        <v>68</v>
      </c>
      <c r="B4" s="113" t="s">
        <v>69</v>
      </c>
      <c r="C4" s="23"/>
      <c r="D4" s="115" t="s">
        <v>1</v>
      </c>
      <c r="E4" s="115"/>
      <c r="F4" s="115"/>
      <c r="G4" s="115"/>
      <c r="H4" s="115" t="s">
        <v>73</v>
      </c>
      <c r="I4" s="115"/>
      <c r="J4" s="115"/>
      <c r="K4" s="115"/>
      <c r="L4" s="115"/>
      <c r="M4" s="115"/>
      <c r="N4" s="115"/>
      <c r="O4" s="115"/>
    </row>
    <row r="5" spans="1:15" ht="122.25" customHeight="1" x14ac:dyDescent="0.3">
      <c r="A5" s="111"/>
      <c r="B5" s="114"/>
      <c r="C5" s="24" t="s">
        <v>34</v>
      </c>
      <c r="D5" s="5" t="s">
        <v>2</v>
      </c>
      <c r="E5" s="12" t="s">
        <v>3</v>
      </c>
      <c r="F5" s="5" t="s">
        <v>2</v>
      </c>
      <c r="G5" s="12" t="s">
        <v>3</v>
      </c>
      <c r="H5" s="116" t="s">
        <v>2</v>
      </c>
      <c r="I5" s="117"/>
      <c r="J5" s="118" t="s">
        <v>3</v>
      </c>
      <c r="K5" s="119"/>
      <c r="L5" s="120" t="s">
        <v>71</v>
      </c>
      <c r="M5" s="120"/>
      <c r="N5" s="121" t="s">
        <v>72</v>
      </c>
      <c r="O5" s="121"/>
    </row>
    <row r="6" spans="1:15" ht="24" customHeight="1" x14ac:dyDescent="0.3">
      <c r="A6" s="112"/>
      <c r="B6" s="114"/>
      <c r="C6" s="24"/>
      <c r="D6" s="122">
        <v>45847</v>
      </c>
      <c r="E6" s="123"/>
      <c r="F6" s="122">
        <v>45854</v>
      </c>
      <c r="G6" s="123"/>
      <c r="H6" s="7" t="s">
        <v>4</v>
      </c>
      <c r="I6" s="7" t="s">
        <v>5</v>
      </c>
      <c r="J6" s="9" t="s">
        <v>4</v>
      </c>
      <c r="K6" s="9" t="s">
        <v>5</v>
      </c>
      <c r="L6" s="16" t="s">
        <v>4</v>
      </c>
      <c r="M6" s="22" t="s">
        <v>70</v>
      </c>
      <c r="N6" s="16" t="s">
        <v>4</v>
      </c>
      <c r="O6" s="16" t="s">
        <v>70</v>
      </c>
    </row>
    <row r="7" spans="1:15" ht="18.75" x14ac:dyDescent="0.3">
      <c r="A7" s="3" t="s">
        <v>49</v>
      </c>
      <c r="B7" s="25" t="s">
        <v>6</v>
      </c>
      <c r="C7" s="25" t="s">
        <v>45</v>
      </c>
      <c r="D7" s="29">
        <v>599</v>
      </c>
      <c r="E7" s="13">
        <v>0</v>
      </c>
      <c r="F7" s="29">
        <v>599</v>
      </c>
      <c r="G7" s="13">
        <v>0</v>
      </c>
      <c r="H7" s="32">
        <f t="shared" ref="H7:H46" si="0">F7/D7*100</f>
        <v>100</v>
      </c>
      <c r="I7" s="6">
        <f t="shared" ref="I7:I46" si="1">F7-D7</f>
        <v>0</v>
      </c>
      <c r="J7" s="14">
        <v>0</v>
      </c>
      <c r="K7" s="17">
        <f t="shared" ref="K7:K36" si="2">G7-E7</f>
        <v>0</v>
      </c>
      <c r="L7" s="22">
        <f t="shared" ref="L7:L46" si="3">G7/F7*100</f>
        <v>0</v>
      </c>
      <c r="M7" s="22">
        <f t="shared" ref="M7:M16" si="4">G7-F7</f>
        <v>-599</v>
      </c>
      <c r="N7" s="103">
        <f>SUM(L7:L12)/5</f>
        <v>83.138733830364615</v>
      </c>
      <c r="O7" s="100">
        <f>SUM(M7:M12)/5</f>
        <v>-217.05833333333334</v>
      </c>
    </row>
    <row r="8" spans="1:15" ht="18.75" x14ac:dyDescent="0.3">
      <c r="A8" s="3" t="s">
        <v>50</v>
      </c>
      <c r="B8" s="25" t="s">
        <v>6</v>
      </c>
      <c r="C8" s="25"/>
      <c r="D8" s="30">
        <v>1003.3333333333334</v>
      </c>
      <c r="E8" s="31">
        <v>810.875</v>
      </c>
      <c r="F8" s="30">
        <v>1003.3333333333334</v>
      </c>
      <c r="G8" s="31">
        <v>810.875</v>
      </c>
      <c r="H8" s="32">
        <f t="shared" si="0"/>
        <v>100</v>
      </c>
      <c r="I8" s="6">
        <f t="shared" si="1"/>
        <v>0</v>
      </c>
      <c r="J8" s="14">
        <f t="shared" ref="J8:J36" si="5">G8/E8*100</f>
        <v>100</v>
      </c>
      <c r="K8" s="17">
        <f t="shared" si="2"/>
        <v>0</v>
      </c>
      <c r="L8" s="20">
        <f t="shared" si="3"/>
        <v>80.818106312292358</v>
      </c>
      <c r="M8" s="22">
        <f t="shared" si="4"/>
        <v>-192.45833333333337</v>
      </c>
      <c r="N8" s="103"/>
      <c r="O8" s="100"/>
    </row>
    <row r="9" spans="1:15" ht="18.75" x14ac:dyDescent="0.3">
      <c r="A9" s="3" t="s">
        <v>10</v>
      </c>
      <c r="B9" s="25" t="s">
        <v>6</v>
      </c>
      <c r="C9" s="25"/>
      <c r="D9" s="30">
        <v>428.66666666666669</v>
      </c>
      <c r="E9" s="31">
        <v>237</v>
      </c>
      <c r="F9" s="30">
        <v>428.66666666666669</v>
      </c>
      <c r="G9" s="31">
        <v>237</v>
      </c>
      <c r="H9" s="32">
        <f t="shared" si="0"/>
        <v>100</v>
      </c>
      <c r="I9" s="6">
        <f t="shared" si="1"/>
        <v>0</v>
      </c>
      <c r="J9" s="14">
        <f t="shared" si="5"/>
        <v>100</v>
      </c>
      <c r="K9" s="17">
        <f t="shared" si="2"/>
        <v>0</v>
      </c>
      <c r="L9" s="20">
        <f t="shared" si="3"/>
        <v>55.287713841368578</v>
      </c>
      <c r="M9" s="22">
        <f t="shared" si="4"/>
        <v>-191.66666666666669</v>
      </c>
      <c r="N9" s="103"/>
      <c r="O9" s="100"/>
    </row>
    <row r="10" spans="1:15" ht="18.75" x14ac:dyDescent="0.3">
      <c r="A10" s="3" t="s">
        <v>7</v>
      </c>
      <c r="B10" s="25" t="s">
        <v>6</v>
      </c>
      <c r="C10" s="25"/>
      <c r="D10" s="30">
        <v>459</v>
      </c>
      <c r="E10" s="31">
        <v>446.25</v>
      </c>
      <c r="F10" s="30">
        <v>459</v>
      </c>
      <c r="G10" s="31">
        <v>446.25</v>
      </c>
      <c r="H10" s="32">
        <f t="shared" si="0"/>
        <v>100</v>
      </c>
      <c r="I10" s="6">
        <f t="shared" si="1"/>
        <v>0</v>
      </c>
      <c r="J10" s="14">
        <f t="shared" si="5"/>
        <v>100</v>
      </c>
      <c r="K10" s="17">
        <f t="shared" si="2"/>
        <v>0</v>
      </c>
      <c r="L10" s="20">
        <f t="shared" si="3"/>
        <v>97.222222222222214</v>
      </c>
      <c r="M10" s="22">
        <f t="shared" si="4"/>
        <v>-12.75</v>
      </c>
      <c r="N10" s="103"/>
      <c r="O10" s="100"/>
    </row>
    <row r="11" spans="1:15" ht="18.75" x14ac:dyDescent="0.3">
      <c r="A11" s="3" t="s">
        <v>11</v>
      </c>
      <c r="B11" s="25" t="s">
        <v>6</v>
      </c>
      <c r="C11" s="25"/>
      <c r="D11" s="30">
        <v>332.66666666666669</v>
      </c>
      <c r="E11" s="31">
        <v>292.25</v>
      </c>
      <c r="F11" s="30">
        <v>332.66666666666669</v>
      </c>
      <c r="G11" s="31">
        <v>292.25</v>
      </c>
      <c r="H11" s="33">
        <f t="shared" si="0"/>
        <v>100</v>
      </c>
      <c r="I11" s="28">
        <f t="shared" si="1"/>
        <v>0</v>
      </c>
      <c r="J11" s="14">
        <f t="shared" si="5"/>
        <v>100</v>
      </c>
      <c r="K11" s="17">
        <f t="shared" si="2"/>
        <v>0</v>
      </c>
      <c r="L11" s="20">
        <f t="shared" si="3"/>
        <v>87.850701402805612</v>
      </c>
      <c r="M11" s="22">
        <f t="shared" si="4"/>
        <v>-40.416666666666686</v>
      </c>
      <c r="N11" s="103"/>
      <c r="O11" s="100"/>
    </row>
    <row r="12" spans="1:15" ht="18.75" x14ac:dyDescent="0.3">
      <c r="A12" s="3" t="s">
        <v>12</v>
      </c>
      <c r="B12" s="25" t="s">
        <v>6</v>
      </c>
      <c r="C12" s="25" t="s">
        <v>47</v>
      </c>
      <c r="D12" s="30">
        <v>893.33333333333337</v>
      </c>
      <c r="E12" s="31">
        <v>844.33333333333337</v>
      </c>
      <c r="F12" s="30">
        <v>893.33333333333337</v>
      </c>
      <c r="G12" s="31">
        <v>844.33333333333337</v>
      </c>
      <c r="H12" s="32">
        <f t="shared" si="0"/>
        <v>100</v>
      </c>
      <c r="I12" s="6">
        <f t="shared" si="1"/>
        <v>0</v>
      </c>
      <c r="J12" s="14">
        <f t="shared" si="5"/>
        <v>100</v>
      </c>
      <c r="K12" s="17">
        <f t="shared" si="2"/>
        <v>0</v>
      </c>
      <c r="L12" s="20">
        <f t="shared" si="3"/>
        <v>94.514925373134332</v>
      </c>
      <c r="M12" s="22">
        <f t="shared" si="4"/>
        <v>-49</v>
      </c>
      <c r="N12" s="103"/>
      <c r="O12" s="100"/>
    </row>
    <row r="13" spans="1:15" ht="57" customHeight="1" x14ac:dyDescent="0.3">
      <c r="A13" s="3" t="s">
        <v>13</v>
      </c>
      <c r="B13" s="25" t="s">
        <v>6</v>
      </c>
      <c r="C13" s="25" t="s">
        <v>51</v>
      </c>
      <c r="D13" s="30">
        <v>105.33333333333333</v>
      </c>
      <c r="E13" s="31">
        <v>94.375</v>
      </c>
      <c r="F13" s="30">
        <v>89</v>
      </c>
      <c r="G13" s="31">
        <v>94.375</v>
      </c>
      <c r="H13" s="32">
        <f t="shared" si="0"/>
        <v>84.493670886075961</v>
      </c>
      <c r="I13" s="11">
        <f t="shared" si="1"/>
        <v>-16.333333333333329</v>
      </c>
      <c r="J13" s="15">
        <f t="shared" si="5"/>
        <v>100</v>
      </c>
      <c r="K13" s="26">
        <f t="shared" si="2"/>
        <v>0</v>
      </c>
      <c r="L13" s="20">
        <f t="shared" si="3"/>
        <v>106.03932584269661</v>
      </c>
      <c r="M13" s="22">
        <f t="shared" si="4"/>
        <v>5.375</v>
      </c>
      <c r="N13" s="18"/>
      <c r="O13" s="2"/>
    </row>
    <row r="14" spans="1:15" ht="18.75" x14ac:dyDescent="0.3">
      <c r="A14" s="3" t="s">
        <v>67</v>
      </c>
      <c r="B14" s="25" t="s">
        <v>6</v>
      </c>
      <c r="C14" s="25"/>
      <c r="D14" s="30">
        <v>202.5</v>
      </c>
      <c r="E14" s="31">
        <v>167</v>
      </c>
      <c r="F14" s="30">
        <v>202.5</v>
      </c>
      <c r="G14" s="31">
        <v>167</v>
      </c>
      <c r="H14" s="33">
        <f t="shared" si="0"/>
        <v>100</v>
      </c>
      <c r="I14" s="27">
        <f t="shared" si="1"/>
        <v>0</v>
      </c>
      <c r="J14" s="15">
        <f t="shared" si="5"/>
        <v>100</v>
      </c>
      <c r="K14" s="26">
        <f t="shared" si="2"/>
        <v>0</v>
      </c>
      <c r="L14" s="20">
        <f t="shared" si="3"/>
        <v>82.46913580246914</v>
      </c>
      <c r="M14" s="22">
        <f t="shared" si="4"/>
        <v>-35.5</v>
      </c>
      <c r="N14" s="18"/>
      <c r="O14" s="2"/>
    </row>
    <row r="15" spans="1:15" ht="18.75" x14ac:dyDescent="0.3">
      <c r="A15" s="3" t="s">
        <v>14</v>
      </c>
      <c r="B15" s="25" t="s">
        <v>6</v>
      </c>
      <c r="C15" s="25"/>
      <c r="D15" s="30">
        <v>539</v>
      </c>
      <c r="E15" s="31">
        <v>531.94000000000005</v>
      </c>
      <c r="F15" s="30">
        <v>539</v>
      </c>
      <c r="G15" s="31">
        <v>531.94000000000005</v>
      </c>
      <c r="H15" s="32">
        <f t="shared" si="0"/>
        <v>100</v>
      </c>
      <c r="I15" s="11">
        <f t="shared" si="1"/>
        <v>0</v>
      </c>
      <c r="J15" s="15">
        <f t="shared" si="5"/>
        <v>100</v>
      </c>
      <c r="K15" s="26">
        <f t="shared" si="2"/>
        <v>0</v>
      </c>
      <c r="L15" s="20">
        <f t="shared" si="3"/>
        <v>98.690166975881283</v>
      </c>
      <c r="M15" s="22">
        <f t="shared" si="4"/>
        <v>-7.0599999999999454</v>
      </c>
      <c r="N15" s="18"/>
      <c r="O15" s="2"/>
    </row>
    <row r="16" spans="1:15" ht="93.75" x14ac:dyDescent="0.3">
      <c r="A16" s="3" t="s">
        <v>15</v>
      </c>
      <c r="B16" s="25" t="s">
        <v>6</v>
      </c>
      <c r="C16" s="25" t="s">
        <v>65</v>
      </c>
      <c r="D16" s="30">
        <v>1296.6666666666667</v>
      </c>
      <c r="E16" s="31">
        <v>1200.8125</v>
      </c>
      <c r="F16" s="30">
        <v>1279.67</v>
      </c>
      <c r="G16" s="31">
        <v>1200.8125</v>
      </c>
      <c r="H16" s="33">
        <f t="shared" si="0"/>
        <v>98.689203084832897</v>
      </c>
      <c r="I16" s="27">
        <f t="shared" si="1"/>
        <v>-16.99666666666667</v>
      </c>
      <c r="J16" s="14">
        <f t="shared" si="5"/>
        <v>100</v>
      </c>
      <c r="K16" s="17">
        <f t="shared" si="2"/>
        <v>0</v>
      </c>
      <c r="L16" s="20">
        <f t="shared" si="3"/>
        <v>93.837669086561377</v>
      </c>
      <c r="M16" s="22">
        <f t="shared" si="4"/>
        <v>-78.857500000000073</v>
      </c>
      <c r="N16" s="103">
        <f>SUM(L16:L22)/7</f>
        <v>87.397361852919374</v>
      </c>
      <c r="O16" s="100">
        <f>SUM(M16:M22)/7</f>
        <v>-66.231309523809514</v>
      </c>
    </row>
    <row r="17" spans="1:15" ht="18.75" x14ac:dyDescent="0.3">
      <c r="A17" s="3" t="s">
        <v>35</v>
      </c>
      <c r="B17" s="25" t="s">
        <v>8</v>
      </c>
      <c r="C17" s="25" t="s">
        <v>48</v>
      </c>
      <c r="D17" s="30">
        <v>216.53333333333333</v>
      </c>
      <c r="E17" s="31">
        <v>181.69</v>
      </c>
      <c r="F17" s="30">
        <v>216.53333333333333</v>
      </c>
      <c r="G17" s="31">
        <v>181.69</v>
      </c>
      <c r="H17" s="33">
        <f t="shared" si="0"/>
        <v>100</v>
      </c>
      <c r="I17" s="28">
        <f t="shared" si="1"/>
        <v>0</v>
      </c>
      <c r="J17" s="14">
        <f t="shared" si="5"/>
        <v>100</v>
      </c>
      <c r="K17" s="17">
        <f t="shared" si="2"/>
        <v>0</v>
      </c>
      <c r="L17" s="20">
        <f t="shared" si="3"/>
        <v>83.908559113300498</v>
      </c>
      <c r="M17" s="22">
        <f>G18-F18</f>
        <v>-95.613333333333287</v>
      </c>
      <c r="N17" s="103"/>
      <c r="O17" s="100"/>
    </row>
    <row r="18" spans="1:15" ht="18.75" x14ac:dyDescent="0.3">
      <c r="A18" s="3" t="s">
        <v>36</v>
      </c>
      <c r="B18" s="25" t="s">
        <v>6</v>
      </c>
      <c r="C18" s="25" t="s">
        <v>41</v>
      </c>
      <c r="D18" s="30">
        <v>429.33333333333331</v>
      </c>
      <c r="E18" s="31">
        <v>333.72</v>
      </c>
      <c r="F18" s="30">
        <v>429.33333333333331</v>
      </c>
      <c r="G18" s="31">
        <v>333.72</v>
      </c>
      <c r="H18" s="32">
        <f t="shared" si="0"/>
        <v>100</v>
      </c>
      <c r="I18" s="6">
        <f t="shared" si="1"/>
        <v>0</v>
      </c>
      <c r="J18" s="14">
        <f t="shared" si="5"/>
        <v>100</v>
      </c>
      <c r="K18" s="17">
        <f t="shared" si="2"/>
        <v>0</v>
      </c>
      <c r="L18" s="20">
        <f t="shared" si="3"/>
        <v>77.729813664596278</v>
      </c>
      <c r="M18" s="22">
        <f t="shared" ref="M18:M27" si="6">G18-F18</f>
        <v>-95.613333333333287</v>
      </c>
      <c r="N18" s="103"/>
      <c r="O18" s="100"/>
    </row>
    <row r="19" spans="1:15" ht="37.5" x14ac:dyDescent="0.3">
      <c r="A19" s="3" t="s">
        <v>37</v>
      </c>
      <c r="B19" s="25" t="s">
        <v>6</v>
      </c>
      <c r="C19" s="25" t="s">
        <v>52</v>
      </c>
      <c r="D19" s="30">
        <v>648.33333333333337</v>
      </c>
      <c r="E19" s="31">
        <v>499.80500000000001</v>
      </c>
      <c r="F19" s="30">
        <v>668</v>
      </c>
      <c r="G19" s="31">
        <v>499.80500000000001</v>
      </c>
      <c r="H19" s="32">
        <f t="shared" si="0"/>
        <v>103.03341902313623</v>
      </c>
      <c r="I19" s="6">
        <f t="shared" si="1"/>
        <v>19.666666666666629</v>
      </c>
      <c r="J19" s="14">
        <f t="shared" si="5"/>
        <v>100</v>
      </c>
      <c r="K19" s="17">
        <f t="shared" si="2"/>
        <v>0</v>
      </c>
      <c r="L19" s="20">
        <f t="shared" si="3"/>
        <v>74.821107784431135</v>
      </c>
      <c r="M19" s="22">
        <f t="shared" si="6"/>
        <v>-168.19499999999999</v>
      </c>
      <c r="N19" s="103"/>
      <c r="O19" s="100"/>
    </row>
    <row r="20" spans="1:15" ht="38.25" customHeight="1" x14ac:dyDescent="0.3">
      <c r="A20" s="3" t="s">
        <v>38</v>
      </c>
      <c r="B20" s="25" t="s">
        <v>6</v>
      </c>
      <c r="C20" s="25" t="s">
        <v>52</v>
      </c>
      <c r="D20" s="30">
        <v>666.33333333333337</v>
      </c>
      <c r="E20" s="31">
        <v>678.25</v>
      </c>
      <c r="F20" s="30">
        <v>735</v>
      </c>
      <c r="G20" s="31">
        <v>710.33</v>
      </c>
      <c r="H20" s="32">
        <f t="shared" si="0"/>
        <v>110.30515257628815</v>
      </c>
      <c r="I20" s="6">
        <f t="shared" si="1"/>
        <v>68.666666666666629</v>
      </c>
      <c r="J20" s="14">
        <f t="shared" si="5"/>
        <v>104.72981938813122</v>
      </c>
      <c r="K20" s="17">
        <f t="shared" si="2"/>
        <v>32.080000000000041</v>
      </c>
      <c r="L20" s="20">
        <f t="shared" si="3"/>
        <v>96.643537414965991</v>
      </c>
      <c r="M20" s="22">
        <f t="shared" si="6"/>
        <v>-24.669999999999959</v>
      </c>
      <c r="N20" s="103"/>
      <c r="O20" s="100"/>
    </row>
    <row r="21" spans="1:15" ht="37.5" x14ac:dyDescent="0.3">
      <c r="A21" s="3" t="s">
        <v>16</v>
      </c>
      <c r="B21" s="25" t="s">
        <v>8</v>
      </c>
      <c r="C21" s="25" t="s">
        <v>52</v>
      </c>
      <c r="D21" s="30">
        <v>147</v>
      </c>
      <c r="E21" s="31">
        <v>117.25</v>
      </c>
      <c r="F21" s="30">
        <v>144.66999999999999</v>
      </c>
      <c r="G21" s="31">
        <v>117.25</v>
      </c>
      <c r="H21" s="32">
        <f t="shared" si="0"/>
        <v>98.414965986394549</v>
      </c>
      <c r="I21" s="6">
        <f t="shared" si="1"/>
        <v>-2.3300000000000125</v>
      </c>
      <c r="J21" s="14">
        <f t="shared" si="5"/>
        <v>100</v>
      </c>
      <c r="K21" s="17">
        <f t="shared" si="2"/>
        <v>0</v>
      </c>
      <c r="L21" s="20">
        <f t="shared" si="3"/>
        <v>81.046519665445501</v>
      </c>
      <c r="M21" s="22">
        <f t="shared" si="6"/>
        <v>-27.419999999999987</v>
      </c>
      <c r="N21" s="103"/>
      <c r="O21" s="100"/>
    </row>
    <row r="22" spans="1:15" ht="18.75" x14ac:dyDescent="0.3">
      <c r="A22" s="3" t="s">
        <v>39</v>
      </c>
      <c r="B22" s="25" t="s">
        <v>6</v>
      </c>
      <c r="C22" s="25"/>
      <c r="D22" s="30">
        <v>885</v>
      </c>
      <c r="E22" s="31">
        <v>731.75</v>
      </c>
      <c r="F22" s="30">
        <v>705</v>
      </c>
      <c r="G22" s="31">
        <v>731.75</v>
      </c>
      <c r="H22" s="33">
        <f t="shared" si="0"/>
        <v>79.66101694915254</v>
      </c>
      <c r="I22" s="28">
        <f t="shared" si="1"/>
        <v>-180</v>
      </c>
      <c r="J22" s="14">
        <f t="shared" si="5"/>
        <v>100</v>
      </c>
      <c r="K22" s="17">
        <f t="shared" si="2"/>
        <v>0</v>
      </c>
      <c r="L22" s="20">
        <f t="shared" si="3"/>
        <v>103.79432624113475</v>
      </c>
      <c r="M22" s="22">
        <f t="shared" si="6"/>
        <v>26.75</v>
      </c>
      <c r="N22" s="103"/>
      <c r="O22" s="100"/>
    </row>
    <row r="23" spans="1:15" ht="18.75" x14ac:dyDescent="0.3">
      <c r="A23" s="3" t="s">
        <v>17</v>
      </c>
      <c r="B23" s="25" t="s">
        <v>9</v>
      </c>
      <c r="C23" s="25"/>
      <c r="D23" s="30">
        <v>151.33333333333334</v>
      </c>
      <c r="E23" s="31">
        <v>146.75</v>
      </c>
      <c r="F23" s="30">
        <v>151.33333333333334</v>
      </c>
      <c r="G23" s="31">
        <v>137</v>
      </c>
      <c r="H23" s="32">
        <f t="shared" si="0"/>
        <v>100</v>
      </c>
      <c r="I23" s="6">
        <f t="shared" si="1"/>
        <v>0</v>
      </c>
      <c r="J23" s="14">
        <f t="shared" si="5"/>
        <v>93.35604770017035</v>
      </c>
      <c r="K23" s="17">
        <f t="shared" si="2"/>
        <v>-9.75</v>
      </c>
      <c r="L23" s="20">
        <f t="shared" si="3"/>
        <v>90.528634361233472</v>
      </c>
      <c r="M23" s="22">
        <f t="shared" si="6"/>
        <v>-14.333333333333343</v>
      </c>
      <c r="N23" s="18"/>
      <c r="O23" s="2"/>
    </row>
    <row r="24" spans="1:15" ht="18.75" x14ac:dyDescent="0.3">
      <c r="A24" s="3" t="s">
        <v>18</v>
      </c>
      <c r="B24" s="25" t="s">
        <v>6</v>
      </c>
      <c r="C24" s="25" t="s">
        <v>53</v>
      </c>
      <c r="D24" s="30">
        <v>117.66666666666667</v>
      </c>
      <c r="E24" s="31">
        <v>96.7</v>
      </c>
      <c r="F24" s="30">
        <v>117.66666666666667</v>
      </c>
      <c r="G24" s="31">
        <v>96.7</v>
      </c>
      <c r="H24" s="32">
        <f t="shared" si="0"/>
        <v>100</v>
      </c>
      <c r="I24" s="6">
        <f t="shared" si="1"/>
        <v>0</v>
      </c>
      <c r="J24" s="14">
        <f t="shared" si="5"/>
        <v>100</v>
      </c>
      <c r="K24" s="17">
        <f t="shared" si="2"/>
        <v>0</v>
      </c>
      <c r="L24" s="20">
        <f t="shared" si="3"/>
        <v>82.181303116147305</v>
      </c>
      <c r="M24" s="22">
        <f t="shared" si="6"/>
        <v>-20.966666666666669</v>
      </c>
      <c r="N24" s="18"/>
      <c r="O24" s="2"/>
    </row>
    <row r="25" spans="1:15" ht="56.25" x14ac:dyDescent="0.3">
      <c r="A25" s="3" t="s">
        <v>19</v>
      </c>
      <c r="B25" s="25" t="s">
        <v>6</v>
      </c>
      <c r="C25" s="25" t="s">
        <v>54</v>
      </c>
      <c r="D25" s="30">
        <v>381</v>
      </c>
      <c r="E25" s="31">
        <v>280.07749999999999</v>
      </c>
      <c r="F25" s="30">
        <v>381</v>
      </c>
      <c r="G25" s="31">
        <v>280.07749999999999</v>
      </c>
      <c r="H25" s="32">
        <f t="shared" si="0"/>
        <v>100</v>
      </c>
      <c r="I25" s="6">
        <f t="shared" si="1"/>
        <v>0</v>
      </c>
      <c r="J25" s="14">
        <f t="shared" si="5"/>
        <v>100</v>
      </c>
      <c r="K25" s="17">
        <f t="shared" si="2"/>
        <v>0</v>
      </c>
      <c r="L25" s="20">
        <f t="shared" si="3"/>
        <v>73.511154855643042</v>
      </c>
      <c r="M25" s="22">
        <f t="shared" si="6"/>
        <v>-100.92250000000001</v>
      </c>
      <c r="N25" s="18"/>
      <c r="O25" s="2"/>
    </row>
    <row r="26" spans="1:15" ht="56.25" x14ac:dyDescent="0.3">
      <c r="A26" s="3" t="s">
        <v>40</v>
      </c>
      <c r="B26" s="25" t="s">
        <v>6</v>
      </c>
      <c r="C26" s="25" t="s">
        <v>55</v>
      </c>
      <c r="D26" s="30">
        <v>356</v>
      </c>
      <c r="E26" s="31">
        <v>330.73750000000001</v>
      </c>
      <c r="F26" s="30">
        <v>356</v>
      </c>
      <c r="G26" s="31">
        <v>330.73750000000001</v>
      </c>
      <c r="H26" s="32">
        <f t="shared" si="0"/>
        <v>100</v>
      </c>
      <c r="I26" s="6">
        <f t="shared" si="1"/>
        <v>0</v>
      </c>
      <c r="J26" s="14">
        <f t="shared" si="5"/>
        <v>100</v>
      </c>
      <c r="K26" s="17">
        <f t="shared" si="2"/>
        <v>0</v>
      </c>
      <c r="L26" s="20">
        <f t="shared" si="3"/>
        <v>92.903792134831463</v>
      </c>
      <c r="M26" s="22">
        <f t="shared" si="6"/>
        <v>-25.262499999999989</v>
      </c>
      <c r="N26" s="18"/>
      <c r="O26" s="2"/>
    </row>
    <row r="27" spans="1:15" ht="18.75" x14ac:dyDescent="0.3">
      <c r="A27" s="3" t="s">
        <v>20</v>
      </c>
      <c r="B27" s="25" t="s">
        <v>6</v>
      </c>
      <c r="C27" s="25" t="s">
        <v>56</v>
      </c>
      <c r="D27" s="30">
        <v>926.66666666666663</v>
      </c>
      <c r="E27" s="31">
        <v>761.25</v>
      </c>
      <c r="F27" s="30">
        <v>926.66666666666663</v>
      </c>
      <c r="G27" s="31">
        <v>761.25</v>
      </c>
      <c r="H27" s="32">
        <f t="shared" si="0"/>
        <v>100</v>
      </c>
      <c r="I27" s="6">
        <f t="shared" si="1"/>
        <v>0</v>
      </c>
      <c r="J27" s="14">
        <f t="shared" si="5"/>
        <v>100</v>
      </c>
      <c r="K27" s="17">
        <f t="shared" si="2"/>
        <v>0</v>
      </c>
      <c r="L27" s="20">
        <f t="shared" si="3"/>
        <v>82.149280575539578</v>
      </c>
      <c r="M27" s="22">
        <f t="shared" si="6"/>
        <v>-165.41666666666663</v>
      </c>
      <c r="N27" s="18"/>
      <c r="O27" s="2"/>
    </row>
    <row r="28" spans="1:15" ht="18.75" x14ac:dyDescent="0.3">
      <c r="A28" s="3" t="s">
        <v>21</v>
      </c>
      <c r="B28" s="25" t="s">
        <v>6</v>
      </c>
      <c r="C28" s="25"/>
      <c r="D28" s="30">
        <v>58.733333333333327</v>
      </c>
      <c r="E28" s="31">
        <v>46.95</v>
      </c>
      <c r="F28" s="30">
        <v>58.733333333333327</v>
      </c>
      <c r="G28" s="31">
        <v>46.95</v>
      </c>
      <c r="H28" s="32">
        <f t="shared" si="0"/>
        <v>100</v>
      </c>
      <c r="I28" s="6">
        <f t="shared" si="1"/>
        <v>0</v>
      </c>
      <c r="J28" s="14">
        <f t="shared" si="5"/>
        <v>100</v>
      </c>
      <c r="K28" s="17">
        <f t="shared" si="2"/>
        <v>0</v>
      </c>
      <c r="L28" s="20">
        <f t="shared" si="3"/>
        <v>79.93757094211125</v>
      </c>
      <c r="M28" s="22">
        <f>G29-F29</f>
        <v>-777.15333333333319</v>
      </c>
      <c r="N28" s="18"/>
      <c r="O28" s="2"/>
    </row>
    <row r="29" spans="1:15" ht="18.75" x14ac:dyDescent="0.3">
      <c r="A29" s="3" t="s">
        <v>22</v>
      </c>
      <c r="B29" s="25" t="s">
        <v>6</v>
      </c>
      <c r="C29" s="25" t="s">
        <v>57</v>
      </c>
      <c r="D29" s="30">
        <v>3446.1533333333332</v>
      </c>
      <c r="E29" s="31">
        <v>2501.75</v>
      </c>
      <c r="F29" s="30">
        <v>3446.1533333333332</v>
      </c>
      <c r="G29" s="31">
        <v>2669</v>
      </c>
      <c r="H29" s="32">
        <f t="shared" si="0"/>
        <v>100</v>
      </c>
      <c r="I29" s="6">
        <f t="shared" si="1"/>
        <v>0</v>
      </c>
      <c r="J29" s="14">
        <f t="shared" si="5"/>
        <v>106.68532027580693</v>
      </c>
      <c r="K29" s="17">
        <f t="shared" si="2"/>
        <v>167.25</v>
      </c>
      <c r="L29" s="20">
        <f t="shared" si="3"/>
        <v>77.448672239385758</v>
      </c>
      <c r="M29" s="22">
        <f>G29-F29</f>
        <v>-777.15333333333319</v>
      </c>
      <c r="N29" s="18"/>
      <c r="O29" s="2"/>
    </row>
    <row r="30" spans="1:15" ht="18.75" x14ac:dyDescent="0.3">
      <c r="A30" s="3" t="s">
        <v>23</v>
      </c>
      <c r="B30" s="25" t="s">
        <v>6</v>
      </c>
      <c r="C30" s="25" t="s">
        <v>58</v>
      </c>
      <c r="D30" s="30">
        <v>60.666666666666664</v>
      </c>
      <c r="E30" s="31">
        <v>64.6875</v>
      </c>
      <c r="F30" s="30">
        <v>60.666666666666664</v>
      </c>
      <c r="G30" s="31">
        <v>64.6875</v>
      </c>
      <c r="H30" s="32">
        <f t="shared" si="0"/>
        <v>100</v>
      </c>
      <c r="I30" s="6">
        <f t="shared" si="1"/>
        <v>0</v>
      </c>
      <c r="J30" s="14">
        <f t="shared" si="5"/>
        <v>100</v>
      </c>
      <c r="K30" s="17">
        <f t="shared" si="2"/>
        <v>0</v>
      </c>
      <c r="L30" s="20">
        <f t="shared" si="3"/>
        <v>106.62774725274727</v>
      </c>
      <c r="M30" s="22">
        <f>G31-F31</f>
        <v>-16.700000000000003</v>
      </c>
      <c r="N30" s="18"/>
      <c r="O30" s="2"/>
    </row>
    <row r="31" spans="1:15" ht="37.5" x14ac:dyDescent="0.3">
      <c r="A31" s="3" t="s">
        <v>24</v>
      </c>
      <c r="B31" s="25" t="s">
        <v>6</v>
      </c>
      <c r="C31" s="25"/>
      <c r="D31" s="30">
        <v>100.66666666666667</v>
      </c>
      <c r="E31" s="31">
        <v>83.966666666666669</v>
      </c>
      <c r="F31" s="30">
        <v>100.66666666666667</v>
      </c>
      <c r="G31" s="31">
        <v>83.966666666666669</v>
      </c>
      <c r="H31" s="32">
        <f t="shared" si="0"/>
        <v>100</v>
      </c>
      <c r="I31" s="6">
        <f t="shared" si="1"/>
        <v>0</v>
      </c>
      <c r="J31" s="14">
        <f t="shared" si="5"/>
        <v>100</v>
      </c>
      <c r="K31" s="17">
        <f t="shared" si="2"/>
        <v>0</v>
      </c>
      <c r="L31" s="20">
        <f t="shared" si="3"/>
        <v>83.410596026490069</v>
      </c>
      <c r="M31" s="22">
        <f t="shared" ref="M31:M46" si="7">G31-F31</f>
        <v>-16.700000000000003</v>
      </c>
      <c r="N31" s="103">
        <f>SUM(L31:L32)/2</f>
        <v>85.463343497046793</v>
      </c>
      <c r="O31" s="100">
        <f>SUM(M31:M32)/2</f>
        <v>-14.168749999999996</v>
      </c>
    </row>
    <row r="32" spans="1:15" ht="37.5" x14ac:dyDescent="0.3">
      <c r="A32" s="3" t="s">
        <v>0</v>
      </c>
      <c r="B32" s="25" t="s">
        <v>6</v>
      </c>
      <c r="C32" s="25"/>
      <c r="D32" s="30">
        <v>93.219999999999985</v>
      </c>
      <c r="E32" s="31">
        <v>81.582499999999996</v>
      </c>
      <c r="F32" s="30">
        <v>93.219999999999985</v>
      </c>
      <c r="G32" s="31">
        <v>81.582499999999996</v>
      </c>
      <c r="H32" s="32">
        <f t="shared" si="0"/>
        <v>100</v>
      </c>
      <c r="I32" s="6">
        <f t="shared" si="1"/>
        <v>0</v>
      </c>
      <c r="J32" s="14">
        <f t="shared" si="5"/>
        <v>100</v>
      </c>
      <c r="K32" s="17">
        <f t="shared" si="2"/>
        <v>0</v>
      </c>
      <c r="L32" s="22">
        <f t="shared" si="3"/>
        <v>87.516090967603532</v>
      </c>
      <c r="M32" s="22">
        <f t="shared" si="7"/>
        <v>-11.637499999999989</v>
      </c>
      <c r="N32" s="103"/>
      <c r="O32" s="100"/>
    </row>
    <row r="33" spans="1:15" ht="18.75" x14ac:dyDescent="0.3">
      <c r="A33" s="3" t="s">
        <v>25</v>
      </c>
      <c r="B33" s="25" t="s">
        <v>6</v>
      </c>
      <c r="C33" s="25" t="s">
        <v>53</v>
      </c>
      <c r="D33" s="30">
        <v>124</v>
      </c>
      <c r="E33" s="31">
        <v>100.15</v>
      </c>
      <c r="F33" s="30">
        <v>124</v>
      </c>
      <c r="G33" s="31">
        <v>102.65</v>
      </c>
      <c r="H33" s="32">
        <f t="shared" si="0"/>
        <v>100</v>
      </c>
      <c r="I33" s="6">
        <f t="shared" si="1"/>
        <v>0</v>
      </c>
      <c r="J33" s="14">
        <f t="shared" si="5"/>
        <v>102.49625561657514</v>
      </c>
      <c r="K33" s="17">
        <f t="shared" si="2"/>
        <v>2.5</v>
      </c>
      <c r="L33" s="20">
        <f t="shared" si="3"/>
        <v>82.782258064516128</v>
      </c>
      <c r="M33" s="22">
        <f t="shared" si="7"/>
        <v>-21.349999999999994</v>
      </c>
      <c r="N33" s="103">
        <f>SUM(L33:L38)/6</f>
        <v>81.180016685792609</v>
      </c>
      <c r="O33" s="100">
        <f>SUM(M33:M38)/6</f>
        <v>-21.966111111111108</v>
      </c>
    </row>
    <row r="34" spans="1:15" ht="18.75" x14ac:dyDescent="0.3">
      <c r="A34" s="3" t="s">
        <v>63</v>
      </c>
      <c r="B34" s="25" t="s">
        <v>6</v>
      </c>
      <c r="C34" s="25"/>
      <c r="D34" s="30">
        <v>75.666666666666671</v>
      </c>
      <c r="E34" s="31">
        <v>64.0625</v>
      </c>
      <c r="F34" s="30">
        <v>75.666666666666671</v>
      </c>
      <c r="G34" s="31">
        <v>64.0625</v>
      </c>
      <c r="H34" s="32">
        <f t="shared" si="0"/>
        <v>100</v>
      </c>
      <c r="I34" s="6">
        <f t="shared" si="1"/>
        <v>0</v>
      </c>
      <c r="J34" s="14">
        <f t="shared" si="5"/>
        <v>100</v>
      </c>
      <c r="K34" s="17">
        <f t="shared" si="2"/>
        <v>0</v>
      </c>
      <c r="L34" s="20">
        <f t="shared" si="3"/>
        <v>84.664096916299556</v>
      </c>
      <c r="M34" s="22">
        <f t="shared" si="7"/>
        <v>-11.604166666666671</v>
      </c>
      <c r="N34" s="103"/>
      <c r="O34" s="100"/>
    </row>
    <row r="35" spans="1:15" ht="18.75" x14ac:dyDescent="0.3">
      <c r="A35" s="3" t="s">
        <v>26</v>
      </c>
      <c r="B35" s="25" t="s">
        <v>6</v>
      </c>
      <c r="C35" s="25" t="s">
        <v>59</v>
      </c>
      <c r="D35" s="30">
        <v>81.333333333333329</v>
      </c>
      <c r="E35" s="31">
        <v>68.400000000000006</v>
      </c>
      <c r="F35" s="30">
        <v>81.333333333333329</v>
      </c>
      <c r="G35" s="31">
        <v>70.150000000000006</v>
      </c>
      <c r="H35" s="33">
        <f t="shared" si="0"/>
        <v>100</v>
      </c>
      <c r="I35" s="28">
        <f t="shared" si="1"/>
        <v>0</v>
      </c>
      <c r="J35" s="14">
        <f t="shared" si="5"/>
        <v>102.55847953216374</v>
      </c>
      <c r="K35" s="17">
        <f t="shared" si="2"/>
        <v>1.75</v>
      </c>
      <c r="L35" s="20">
        <f t="shared" si="3"/>
        <v>86.250000000000014</v>
      </c>
      <c r="M35" s="22">
        <f t="shared" si="7"/>
        <v>-11.183333333333323</v>
      </c>
      <c r="N35" s="103"/>
      <c r="O35" s="100"/>
    </row>
    <row r="36" spans="1:15" ht="18.75" x14ac:dyDescent="0.3">
      <c r="A36" s="3" t="s">
        <v>42</v>
      </c>
      <c r="B36" s="25" t="s">
        <v>6</v>
      </c>
      <c r="C36" s="25" t="s">
        <v>53</v>
      </c>
      <c r="D36" s="30">
        <v>97.833333333333329</v>
      </c>
      <c r="E36" s="31">
        <v>68.4375</v>
      </c>
      <c r="F36" s="30">
        <v>97.833333333333329</v>
      </c>
      <c r="G36" s="31">
        <v>68.4375</v>
      </c>
      <c r="H36" s="32">
        <f t="shared" si="0"/>
        <v>100</v>
      </c>
      <c r="I36" s="6">
        <f t="shared" si="1"/>
        <v>0</v>
      </c>
      <c r="J36" s="14">
        <f t="shared" si="5"/>
        <v>100</v>
      </c>
      <c r="K36" s="17">
        <f t="shared" si="2"/>
        <v>0</v>
      </c>
      <c r="L36" s="20">
        <f t="shared" si="3"/>
        <v>69.95315161839865</v>
      </c>
      <c r="M36" s="22">
        <f t="shared" si="7"/>
        <v>-29.395833333333329</v>
      </c>
      <c r="N36" s="103"/>
      <c r="O36" s="100"/>
    </row>
    <row r="37" spans="1:15" ht="18.75" x14ac:dyDescent="0.3">
      <c r="A37" s="3" t="s">
        <v>43</v>
      </c>
      <c r="B37" s="25" t="s">
        <v>6</v>
      </c>
      <c r="C37" s="25" t="s">
        <v>45</v>
      </c>
      <c r="D37" s="30">
        <v>135</v>
      </c>
      <c r="E37" s="31">
        <v>110.29666666666667</v>
      </c>
      <c r="F37" s="30">
        <v>160</v>
      </c>
      <c r="G37" s="31">
        <v>110.29666666666667</v>
      </c>
      <c r="H37" s="32">
        <f t="shared" si="0"/>
        <v>118.5185185185185</v>
      </c>
      <c r="I37" s="6">
        <f t="shared" si="1"/>
        <v>25</v>
      </c>
      <c r="J37" s="14">
        <f t="shared" ref="J37:J46" si="8">G37/E37*100</f>
        <v>100</v>
      </c>
      <c r="K37" s="17">
        <f t="shared" ref="K37:K46" si="9">G37-E37</f>
        <v>0</v>
      </c>
      <c r="L37" s="20">
        <f t="shared" si="3"/>
        <v>68.935416666666669</v>
      </c>
      <c r="M37" s="22">
        <f t="shared" si="7"/>
        <v>-49.703333333333333</v>
      </c>
      <c r="N37" s="103"/>
      <c r="O37" s="100"/>
    </row>
    <row r="38" spans="1:15" ht="18.75" x14ac:dyDescent="0.3">
      <c r="A38" s="3" t="s">
        <v>44</v>
      </c>
      <c r="B38" s="25" t="s">
        <v>6</v>
      </c>
      <c r="C38" s="25" t="s">
        <v>41</v>
      </c>
      <c r="D38" s="30">
        <v>114.56666666666666</v>
      </c>
      <c r="E38" s="31">
        <v>146.94</v>
      </c>
      <c r="F38" s="30">
        <v>155.5</v>
      </c>
      <c r="G38" s="31">
        <v>146.94</v>
      </c>
      <c r="H38" s="32">
        <f t="shared" si="0"/>
        <v>135.72883328484144</v>
      </c>
      <c r="I38" s="6">
        <f t="shared" si="1"/>
        <v>40.933333333333337</v>
      </c>
      <c r="J38" s="14">
        <f t="shared" si="8"/>
        <v>100</v>
      </c>
      <c r="K38" s="17">
        <f t="shared" si="9"/>
        <v>0</v>
      </c>
      <c r="L38" s="20">
        <f t="shared" si="3"/>
        <v>94.495176848874593</v>
      </c>
      <c r="M38" s="22">
        <f t="shared" si="7"/>
        <v>-8.5600000000000023</v>
      </c>
      <c r="N38" s="103"/>
      <c r="O38" s="100"/>
    </row>
    <row r="39" spans="1:15" ht="18.75" x14ac:dyDescent="0.3">
      <c r="A39" s="3" t="s">
        <v>27</v>
      </c>
      <c r="B39" s="25" t="s">
        <v>6</v>
      </c>
      <c r="C39" s="25"/>
      <c r="D39" s="30">
        <v>99</v>
      </c>
      <c r="E39" s="31">
        <v>91.375</v>
      </c>
      <c r="F39" s="30">
        <v>99</v>
      </c>
      <c r="G39" s="31">
        <v>93</v>
      </c>
      <c r="H39" s="32">
        <f t="shared" si="0"/>
        <v>100</v>
      </c>
      <c r="I39" s="6">
        <f t="shared" si="1"/>
        <v>0</v>
      </c>
      <c r="J39" s="14">
        <f t="shared" si="8"/>
        <v>101.77838577291382</v>
      </c>
      <c r="K39" s="17">
        <f t="shared" si="9"/>
        <v>1.625</v>
      </c>
      <c r="L39" s="20">
        <f t="shared" si="3"/>
        <v>93.939393939393938</v>
      </c>
      <c r="M39" s="22">
        <f t="shared" si="7"/>
        <v>-6</v>
      </c>
      <c r="N39" s="103">
        <f>SUM(L39:L45)/6</f>
        <v>108.10441443080579</v>
      </c>
      <c r="O39" s="100">
        <f>SUM(M39:M45)/6</f>
        <v>-14.377777777777773</v>
      </c>
    </row>
    <row r="40" spans="1:15" ht="18.75" x14ac:dyDescent="0.3">
      <c r="A40" s="3" t="s">
        <v>28</v>
      </c>
      <c r="B40" s="25" t="s">
        <v>6</v>
      </c>
      <c r="C40" s="25"/>
      <c r="D40" s="30">
        <v>98.666666666666671</v>
      </c>
      <c r="E40" s="31">
        <v>87.333333333333329</v>
      </c>
      <c r="F40" s="30">
        <v>93.67</v>
      </c>
      <c r="G40" s="31">
        <v>85.333333333333329</v>
      </c>
      <c r="H40" s="32">
        <f t="shared" si="0"/>
        <v>94.935810810810807</v>
      </c>
      <c r="I40" s="6">
        <f t="shared" si="1"/>
        <v>-4.9966666666666697</v>
      </c>
      <c r="J40" s="14">
        <f t="shared" si="8"/>
        <v>97.70992366412213</v>
      </c>
      <c r="K40" s="17">
        <f t="shared" si="9"/>
        <v>-2</v>
      </c>
      <c r="L40" s="20">
        <f t="shared" si="3"/>
        <v>91.099960855485563</v>
      </c>
      <c r="M40" s="22">
        <f t="shared" si="7"/>
        <v>-8.3366666666666731</v>
      </c>
      <c r="N40" s="103"/>
      <c r="O40" s="100"/>
    </row>
    <row r="41" spans="1:15" ht="18.75" x14ac:dyDescent="0.3">
      <c r="A41" s="3" t="s">
        <v>29</v>
      </c>
      <c r="B41" s="25" t="s">
        <v>6</v>
      </c>
      <c r="C41" s="25"/>
      <c r="D41" s="30">
        <v>98.333333333333329</v>
      </c>
      <c r="E41" s="31">
        <v>89.375</v>
      </c>
      <c r="F41" s="30">
        <v>93.33</v>
      </c>
      <c r="G41" s="31">
        <v>89.375</v>
      </c>
      <c r="H41" s="32">
        <f t="shared" si="0"/>
        <v>94.911864406779671</v>
      </c>
      <c r="I41" s="6">
        <f t="shared" si="1"/>
        <v>-5.0033333333333303</v>
      </c>
      <c r="J41" s="14">
        <f t="shared" si="8"/>
        <v>100</v>
      </c>
      <c r="K41" s="17">
        <f t="shared" si="9"/>
        <v>0</v>
      </c>
      <c r="L41" s="20">
        <f t="shared" si="3"/>
        <v>95.762348655309111</v>
      </c>
      <c r="M41" s="22">
        <f t="shared" si="7"/>
        <v>-3.9549999999999983</v>
      </c>
      <c r="N41" s="103"/>
      <c r="O41" s="100"/>
    </row>
    <row r="42" spans="1:15" ht="18.75" x14ac:dyDescent="0.3">
      <c r="A42" s="3" t="s">
        <v>30</v>
      </c>
      <c r="B42" s="25" t="s">
        <v>6</v>
      </c>
      <c r="C42" s="25"/>
      <c r="D42" s="30">
        <v>117.66666666666667</v>
      </c>
      <c r="E42" s="31">
        <v>111.8125</v>
      </c>
      <c r="F42" s="30">
        <v>119.33</v>
      </c>
      <c r="G42" s="31">
        <v>117.81</v>
      </c>
      <c r="H42" s="32">
        <f t="shared" si="0"/>
        <v>101.41359773371104</v>
      </c>
      <c r="I42" s="6">
        <f t="shared" si="1"/>
        <v>1.6633333333333269</v>
      </c>
      <c r="J42" s="28">
        <f t="shared" si="8"/>
        <v>105.36389044158747</v>
      </c>
      <c r="K42" s="34">
        <f t="shared" si="9"/>
        <v>5.9975000000000023</v>
      </c>
      <c r="L42" s="20">
        <f t="shared" si="3"/>
        <v>98.726221402832479</v>
      </c>
      <c r="M42" s="22">
        <f t="shared" si="7"/>
        <v>-1.519999999999996</v>
      </c>
      <c r="N42" s="103"/>
      <c r="O42" s="100"/>
    </row>
    <row r="43" spans="1:15" ht="18.75" x14ac:dyDescent="0.3">
      <c r="A43" s="3" t="s">
        <v>64</v>
      </c>
      <c r="B43" s="25" t="s">
        <v>6</v>
      </c>
      <c r="C43" s="25"/>
      <c r="D43" s="30">
        <v>112.66666666666667</v>
      </c>
      <c r="E43" s="31">
        <v>96.125</v>
      </c>
      <c r="F43" s="30">
        <v>114.33</v>
      </c>
      <c r="G43" s="31">
        <v>96.125</v>
      </c>
      <c r="H43" s="33">
        <f t="shared" si="0"/>
        <v>101.47633136094673</v>
      </c>
      <c r="I43" s="28">
        <f t="shared" si="1"/>
        <v>1.6633333333333269</v>
      </c>
      <c r="J43" s="14">
        <f t="shared" si="8"/>
        <v>100</v>
      </c>
      <c r="K43" s="17">
        <f t="shared" si="9"/>
        <v>0</v>
      </c>
      <c r="L43" s="20">
        <f t="shared" si="3"/>
        <v>84.076795241843783</v>
      </c>
      <c r="M43" s="22">
        <f t="shared" si="7"/>
        <v>-18.204999999999998</v>
      </c>
      <c r="N43" s="103"/>
      <c r="O43" s="100"/>
    </row>
    <row r="44" spans="1:15" ht="37.5" x14ac:dyDescent="0.3">
      <c r="A44" s="3" t="s">
        <v>31</v>
      </c>
      <c r="B44" s="25" t="s">
        <v>6</v>
      </c>
      <c r="C44" s="25" t="s">
        <v>52</v>
      </c>
      <c r="D44" s="30">
        <v>241.33333333333334</v>
      </c>
      <c r="E44" s="31">
        <v>252.66666666666666</v>
      </c>
      <c r="F44" s="30">
        <v>259.5</v>
      </c>
      <c r="G44" s="31">
        <v>249.33</v>
      </c>
      <c r="H44" s="32">
        <f t="shared" ref="H44" si="10">F44/D44*100</f>
        <v>107.52762430939227</v>
      </c>
      <c r="I44" s="6">
        <f t="shared" ref="I44" si="11">F44-D44</f>
        <v>18.166666666666657</v>
      </c>
      <c r="J44" s="28">
        <f t="shared" si="8"/>
        <v>98.679419525065967</v>
      </c>
      <c r="K44" s="34">
        <f t="shared" si="9"/>
        <v>-3.3366666666666447</v>
      </c>
      <c r="L44" s="20">
        <f t="shared" si="3"/>
        <v>96.080924855491332</v>
      </c>
      <c r="M44" s="22">
        <f t="shared" si="7"/>
        <v>-10.169999999999987</v>
      </c>
      <c r="N44" s="103"/>
      <c r="O44" s="100"/>
    </row>
    <row r="45" spans="1:15" ht="37.5" x14ac:dyDescent="0.3">
      <c r="A45" s="3" t="s">
        <v>46</v>
      </c>
      <c r="B45" s="25" t="s">
        <v>6</v>
      </c>
      <c r="C45" s="25" t="s">
        <v>52</v>
      </c>
      <c r="D45" s="30">
        <v>310</v>
      </c>
      <c r="E45" s="31">
        <v>263.66666666666669</v>
      </c>
      <c r="F45" s="30">
        <v>344.33</v>
      </c>
      <c r="G45" s="31">
        <v>306.25</v>
      </c>
      <c r="H45" s="32">
        <f t="shared" si="0"/>
        <v>111.0741935483871</v>
      </c>
      <c r="I45" s="6">
        <f t="shared" si="1"/>
        <v>34.329999999999984</v>
      </c>
      <c r="J45" s="14">
        <f t="shared" si="8"/>
        <v>116.1504424778761</v>
      </c>
      <c r="K45" s="17">
        <f t="shared" si="9"/>
        <v>42.583333333333314</v>
      </c>
      <c r="L45" s="20">
        <f t="shared" si="3"/>
        <v>88.940841634478545</v>
      </c>
      <c r="M45" s="22">
        <f t="shared" si="7"/>
        <v>-38.079999999999984</v>
      </c>
      <c r="N45" s="103"/>
      <c r="O45" s="100"/>
    </row>
    <row r="46" spans="1:15" ht="18.75" x14ac:dyDescent="0.3">
      <c r="A46" s="3" t="s">
        <v>32</v>
      </c>
      <c r="B46" s="25" t="s">
        <v>6</v>
      </c>
      <c r="C46" s="25" t="s">
        <v>60</v>
      </c>
      <c r="D46" s="30">
        <v>317</v>
      </c>
      <c r="E46" s="13">
        <v>222.75</v>
      </c>
      <c r="F46" s="30">
        <v>317</v>
      </c>
      <c r="G46" s="13">
        <v>222.75</v>
      </c>
      <c r="H46" s="32">
        <f t="shared" si="0"/>
        <v>100</v>
      </c>
      <c r="I46" s="6">
        <f t="shared" si="1"/>
        <v>0</v>
      </c>
      <c r="J46" s="14">
        <f t="shared" si="8"/>
        <v>100</v>
      </c>
      <c r="K46" s="17">
        <f t="shared" si="9"/>
        <v>0</v>
      </c>
      <c r="L46" s="20">
        <f t="shared" si="3"/>
        <v>70.268138801261827</v>
      </c>
      <c r="M46" s="22">
        <f t="shared" si="7"/>
        <v>-94.25</v>
      </c>
      <c r="N46" s="18"/>
      <c r="O46" s="2"/>
    </row>
    <row r="47" spans="1:15" ht="45.75" customHeight="1" x14ac:dyDescent="0.3">
      <c r="A47" s="101" t="s">
        <v>61</v>
      </c>
      <c r="B47" s="101"/>
      <c r="C47" s="101"/>
      <c r="D47" s="101"/>
      <c r="E47" s="101"/>
      <c r="F47" s="101"/>
      <c r="G47" s="101"/>
      <c r="H47" s="101"/>
      <c r="I47" s="101"/>
      <c r="J47" s="101"/>
      <c r="K47" s="101"/>
      <c r="L47" s="19">
        <f>SUM(L6:L46)/39</f>
        <v>86.586240992715162</v>
      </c>
      <c r="M47" s="19">
        <f>SUM(M6:M46)/40</f>
        <v>-95.616374999999977</v>
      </c>
    </row>
    <row r="48" spans="1:15" ht="18.75" x14ac:dyDescent="0.3"/>
    <row r="49" spans="1:3" ht="18.75" x14ac:dyDescent="0.3">
      <c r="A49" s="102" t="s">
        <v>66</v>
      </c>
      <c r="B49" s="102"/>
      <c r="C49" s="102"/>
    </row>
    <row r="50" spans="1:3" ht="18.75" x14ac:dyDescent="0.3"/>
  </sheetData>
  <mergeCells count="25">
    <mergeCell ref="A1:K1"/>
    <mergeCell ref="A2:K2"/>
    <mergeCell ref="A3:K3"/>
    <mergeCell ref="A4:A6"/>
    <mergeCell ref="B4:B6"/>
    <mergeCell ref="D4:G4"/>
    <mergeCell ref="H4:O4"/>
    <mergeCell ref="H5:I5"/>
    <mergeCell ref="J5:K5"/>
    <mergeCell ref="L5:M5"/>
    <mergeCell ref="N5:O5"/>
    <mergeCell ref="D6:E6"/>
    <mergeCell ref="F6:G6"/>
    <mergeCell ref="O7:O12"/>
    <mergeCell ref="A47:K47"/>
    <mergeCell ref="A49:C49"/>
    <mergeCell ref="N31:N32"/>
    <mergeCell ref="O31:O32"/>
    <mergeCell ref="N33:N38"/>
    <mergeCell ref="O33:O38"/>
    <mergeCell ref="N39:N45"/>
    <mergeCell ref="O39:O45"/>
    <mergeCell ref="N16:N22"/>
    <mergeCell ref="O16:O22"/>
    <mergeCell ref="N7:N12"/>
  </mergeCells>
  <pageMargins left="0.70866141732283472" right="0.70866141732283472" top="0.74803149606299213" bottom="0.74803149606299213" header="0.31496062992125984" footer="0.31496062992125984"/>
  <pageSetup paperSize="9" scale="3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0"/>
  <sheetViews>
    <sheetView topLeftCell="A3" zoomScale="70" zoomScaleNormal="70" workbookViewId="0">
      <selection activeCell="A47" sqref="A47:K47"/>
    </sheetView>
  </sheetViews>
  <sheetFormatPr defaultColWidth="9.140625" defaultRowHeight="45.75" customHeight="1" x14ac:dyDescent="0.3"/>
  <cols>
    <col min="1" max="1" width="46.7109375" style="1" customWidth="1"/>
    <col min="2" max="2" width="9.140625" style="1"/>
    <col min="3" max="3" width="39.28515625" style="1" customWidth="1"/>
    <col min="4" max="4" width="21.42578125" style="1" customWidth="1"/>
    <col min="5" max="5" width="21.42578125" style="8" customWidth="1"/>
    <col min="6" max="6" width="21.42578125" style="1" customWidth="1"/>
    <col min="7" max="7" width="21.42578125" style="8" customWidth="1"/>
    <col min="8" max="8" width="22" style="1" customWidth="1"/>
    <col min="9" max="9" width="21" style="4" customWidth="1"/>
    <col min="10" max="10" width="22.5703125" style="10" customWidth="1"/>
    <col min="11" max="11" width="23.5703125" style="10" customWidth="1"/>
    <col min="12" max="12" width="16.85546875" style="21" customWidth="1"/>
    <col min="13" max="13" width="14.85546875" style="21" customWidth="1"/>
    <col min="14" max="14" width="13.42578125" style="1" customWidth="1"/>
    <col min="15" max="15" width="13.5703125" style="1" customWidth="1"/>
    <col min="16" max="16384" width="9.140625" style="1"/>
  </cols>
  <sheetData>
    <row r="1" spans="1:15" ht="45.75" customHeight="1" x14ac:dyDescent="0.3">
      <c r="A1" s="104" t="s">
        <v>33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</row>
    <row r="2" spans="1:15" ht="30.75" customHeight="1" x14ac:dyDescent="0.3">
      <c r="A2" s="105" t="s">
        <v>74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</row>
    <row r="3" spans="1:15" ht="18.75" x14ac:dyDescent="0.3">
      <c r="A3" s="107"/>
      <c r="B3" s="108"/>
      <c r="C3" s="108"/>
      <c r="D3" s="108"/>
      <c r="E3" s="108"/>
      <c r="F3" s="108"/>
      <c r="G3" s="108"/>
      <c r="H3" s="109"/>
      <c r="I3" s="109"/>
      <c r="J3" s="109"/>
      <c r="K3" s="109"/>
    </row>
    <row r="4" spans="1:15" ht="29.25" customHeight="1" x14ac:dyDescent="0.3">
      <c r="A4" s="110" t="s">
        <v>68</v>
      </c>
      <c r="B4" s="113" t="s">
        <v>69</v>
      </c>
      <c r="C4" s="67"/>
      <c r="D4" s="115" t="s">
        <v>1</v>
      </c>
      <c r="E4" s="115"/>
      <c r="F4" s="115"/>
      <c r="G4" s="115"/>
      <c r="H4" s="115" t="s">
        <v>80</v>
      </c>
      <c r="I4" s="115"/>
      <c r="J4" s="115"/>
      <c r="K4" s="115"/>
      <c r="L4" s="115"/>
      <c r="M4" s="115"/>
      <c r="N4" s="115"/>
      <c r="O4" s="115"/>
    </row>
    <row r="5" spans="1:15" ht="122.25" customHeight="1" x14ac:dyDescent="0.3">
      <c r="A5" s="111"/>
      <c r="B5" s="114"/>
      <c r="C5" s="68" t="s">
        <v>34</v>
      </c>
      <c r="D5" s="5" t="s">
        <v>2</v>
      </c>
      <c r="E5" s="12" t="s">
        <v>3</v>
      </c>
      <c r="F5" s="5" t="s">
        <v>2</v>
      </c>
      <c r="G5" s="12" t="s">
        <v>3</v>
      </c>
      <c r="H5" s="116" t="s">
        <v>2</v>
      </c>
      <c r="I5" s="117"/>
      <c r="J5" s="118" t="s">
        <v>3</v>
      </c>
      <c r="K5" s="119"/>
      <c r="L5" s="120" t="s">
        <v>71</v>
      </c>
      <c r="M5" s="120"/>
      <c r="N5" s="121" t="s">
        <v>72</v>
      </c>
      <c r="O5" s="121"/>
    </row>
    <row r="6" spans="1:15" ht="24" customHeight="1" x14ac:dyDescent="0.3">
      <c r="A6" s="112"/>
      <c r="B6" s="114"/>
      <c r="C6" s="68"/>
      <c r="D6" s="122">
        <v>45924</v>
      </c>
      <c r="E6" s="123"/>
      <c r="F6" s="122">
        <v>45931</v>
      </c>
      <c r="G6" s="123"/>
      <c r="H6" s="7" t="s">
        <v>4</v>
      </c>
      <c r="I6" s="7" t="s">
        <v>5</v>
      </c>
      <c r="J6" s="9" t="s">
        <v>4</v>
      </c>
      <c r="K6" s="9" t="s">
        <v>5</v>
      </c>
      <c r="L6" s="16" t="s">
        <v>4</v>
      </c>
      <c r="M6" s="70" t="s">
        <v>70</v>
      </c>
      <c r="N6" s="16" t="s">
        <v>4</v>
      </c>
      <c r="O6" s="16" t="s">
        <v>70</v>
      </c>
    </row>
    <row r="7" spans="1:15" ht="18.75" x14ac:dyDescent="0.3">
      <c r="A7" s="3" t="s">
        <v>49</v>
      </c>
      <c r="B7" s="69" t="s">
        <v>6</v>
      </c>
      <c r="C7" s="69" t="s">
        <v>45</v>
      </c>
      <c r="D7" s="29">
        <v>648</v>
      </c>
      <c r="E7" s="13">
        <v>0</v>
      </c>
      <c r="F7" s="29">
        <v>648</v>
      </c>
      <c r="G7" s="13">
        <v>0</v>
      </c>
      <c r="H7" s="32">
        <f t="shared" ref="H7:H46" si="0">F7/D7*100</f>
        <v>100</v>
      </c>
      <c r="I7" s="6">
        <f t="shared" ref="I7:I46" si="1">F7-D7</f>
        <v>0</v>
      </c>
      <c r="J7" s="14">
        <v>0</v>
      </c>
      <c r="K7" s="17">
        <f t="shared" ref="K7:K46" si="2">G7-E7</f>
        <v>0</v>
      </c>
      <c r="L7" s="70">
        <f t="shared" ref="L7:L46" si="3">G7/F7*100</f>
        <v>0</v>
      </c>
      <c r="M7" s="70">
        <f t="shared" ref="M7:M16" si="4">G7-F7</f>
        <v>-648</v>
      </c>
      <c r="N7" s="103">
        <f>SUM(L7:L12)/5</f>
        <v>80.360263144532141</v>
      </c>
      <c r="O7" s="100">
        <f>SUM(M7:M12)/5</f>
        <v>-260.375</v>
      </c>
    </row>
    <row r="8" spans="1:15" ht="18.75" x14ac:dyDescent="0.3">
      <c r="A8" s="3" t="s">
        <v>50</v>
      </c>
      <c r="B8" s="69" t="s">
        <v>6</v>
      </c>
      <c r="C8" s="69"/>
      <c r="D8" s="30">
        <v>1078</v>
      </c>
      <c r="E8" s="31">
        <v>778.875</v>
      </c>
      <c r="F8" s="30">
        <v>1078</v>
      </c>
      <c r="G8" s="31">
        <v>778.875</v>
      </c>
      <c r="H8" s="32">
        <f t="shared" si="0"/>
        <v>100</v>
      </c>
      <c r="I8" s="6">
        <f t="shared" si="1"/>
        <v>0</v>
      </c>
      <c r="J8" s="14">
        <f t="shared" ref="J8:J46" si="5">G8/E8*100</f>
        <v>100</v>
      </c>
      <c r="K8" s="17">
        <f t="shared" si="2"/>
        <v>0</v>
      </c>
      <c r="L8" s="20">
        <f t="shared" si="3"/>
        <v>72.251855287569583</v>
      </c>
      <c r="M8" s="70">
        <f t="shared" si="4"/>
        <v>-299.125</v>
      </c>
      <c r="N8" s="103"/>
      <c r="O8" s="100"/>
    </row>
    <row r="9" spans="1:15" ht="18.75" x14ac:dyDescent="0.3">
      <c r="A9" s="3" t="s">
        <v>10</v>
      </c>
      <c r="B9" s="69" t="s">
        <v>6</v>
      </c>
      <c r="C9" s="69"/>
      <c r="D9" s="30">
        <v>393</v>
      </c>
      <c r="E9" s="31">
        <v>244</v>
      </c>
      <c r="F9" s="30">
        <v>393</v>
      </c>
      <c r="G9" s="31">
        <v>244</v>
      </c>
      <c r="H9" s="32">
        <f t="shared" si="0"/>
        <v>100</v>
      </c>
      <c r="I9" s="6">
        <f t="shared" si="1"/>
        <v>0</v>
      </c>
      <c r="J9" s="14">
        <f t="shared" si="5"/>
        <v>100</v>
      </c>
      <c r="K9" s="17">
        <f t="shared" si="2"/>
        <v>0</v>
      </c>
      <c r="L9" s="20">
        <f t="shared" si="3"/>
        <v>62.086513994910945</v>
      </c>
      <c r="M9" s="70">
        <f t="shared" si="4"/>
        <v>-149</v>
      </c>
      <c r="N9" s="103"/>
      <c r="O9" s="100"/>
    </row>
    <row r="10" spans="1:15" ht="18.75" x14ac:dyDescent="0.3">
      <c r="A10" s="3" t="s">
        <v>7</v>
      </c>
      <c r="B10" s="69" t="s">
        <v>6</v>
      </c>
      <c r="C10" s="69"/>
      <c r="D10" s="30">
        <v>485</v>
      </c>
      <c r="E10" s="31">
        <v>455.75</v>
      </c>
      <c r="F10" s="30">
        <v>485</v>
      </c>
      <c r="G10" s="31">
        <v>455.75</v>
      </c>
      <c r="H10" s="32">
        <f t="shared" si="0"/>
        <v>100</v>
      </c>
      <c r="I10" s="6">
        <f t="shared" si="1"/>
        <v>0</v>
      </c>
      <c r="J10" s="14">
        <f t="shared" si="5"/>
        <v>100</v>
      </c>
      <c r="K10" s="17">
        <f t="shared" si="2"/>
        <v>0</v>
      </c>
      <c r="L10" s="20">
        <f t="shared" si="3"/>
        <v>93.969072164948457</v>
      </c>
      <c r="M10" s="70">
        <f t="shared" si="4"/>
        <v>-29.25</v>
      </c>
      <c r="N10" s="103"/>
      <c r="O10" s="100"/>
    </row>
    <row r="11" spans="1:15" ht="18.75" x14ac:dyDescent="0.3">
      <c r="A11" s="3" t="s">
        <v>11</v>
      </c>
      <c r="B11" s="69" t="s">
        <v>6</v>
      </c>
      <c r="C11" s="69"/>
      <c r="D11" s="30">
        <v>343</v>
      </c>
      <c r="E11" s="31">
        <v>311.25</v>
      </c>
      <c r="F11" s="30">
        <v>343</v>
      </c>
      <c r="G11" s="31">
        <v>305.75</v>
      </c>
      <c r="H11" s="32">
        <f t="shared" si="0"/>
        <v>100</v>
      </c>
      <c r="I11" s="6">
        <f t="shared" si="1"/>
        <v>0</v>
      </c>
      <c r="J11" s="14">
        <f t="shared" si="5"/>
        <v>98.232931726907637</v>
      </c>
      <c r="K11" s="17">
        <f t="shared" si="2"/>
        <v>-5.5</v>
      </c>
      <c r="L11" s="20">
        <f t="shared" si="3"/>
        <v>89.139941690962104</v>
      </c>
      <c r="M11" s="70">
        <f t="shared" si="4"/>
        <v>-37.25</v>
      </c>
      <c r="N11" s="103"/>
      <c r="O11" s="100"/>
    </row>
    <row r="12" spans="1:15" ht="18.75" x14ac:dyDescent="0.3">
      <c r="A12" s="3" t="s">
        <v>12</v>
      </c>
      <c r="B12" s="69" t="s">
        <v>6</v>
      </c>
      <c r="C12" s="69" t="s">
        <v>47</v>
      </c>
      <c r="D12" s="30">
        <v>890</v>
      </c>
      <c r="E12" s="31">
        <v>750.75</v>
      </c>
      <c r="F12" s="30">
        <v>890</v>
      </c>
      <c r="G12" s="31">
        <v>750.75</v>
      </c>
      <c r="H12" s="32">
        <f t="shared" si="0"/>
        <v>100</v>
      </c>
      <c r="I12" s="6">
        <f t="shared" si="1"/>
        <v>0</v>
      </c>
      <c r="J12" s="14">
        <f t="shared" si="5"/>
        <v>100</v>
      </c>
      <c r="K12" s="17">
        <f t="shared" si="2"/>
        <v>0</v>
      </c>
      <c r="L12" s="20">
        <f t="shared" si="3"/>
        <v>84.353932584269671</v>
      </c>
      <c r="M12" s="70">
        <f t="shared" si="4"/>
        <v>-139.25</v>
      </c>
      <c r="N12" s="103"/>
      <c r="O12" s="100"/>
    </row>
    <row r="13" spans="1:15" ht="57" customHeight="1" x14ac:dyDescent="0.3">
      <c r="A13" s="3" t="s">
        <v>13</v>
      </c>
      <c r="B13" s="69" t="s">
        <v>6</v>
      </c>
      <c r="C13" s="69" t="s">
        <v>51</v>
      </c>
      <c r="D13" s="30">
        <v>178.66666666666666</v>
      </c>
      <c r="E13" s="31">
        <v>102.875</v>
      </c>
      <c r="F13" s="30">
        <v>178.66666666666666</v>
      </c>
      <c r="G13" s="31">
        <v>102.875</v>
      </c>
      <c r="H13" s="32">
        <f t="shared" si="0"/>
        <v>100</v>
      </c>
      <c r="I13" s="11">
        <f t="shared" si="1"/>
        <v>0</v>
      </c>
      <c r="J13" s="15">
        <f t="shared" si="5"/>
        <v>100</v>
      </c>
      <c r="K13" s="26">
        <f t="shared" si="2"/>
        <v>0</v>
      </c>
      <c r="L13" s="20">
        <f t="shared" si="3"/>
        <v>57.579291044776127</v>
      </c>
      <c r="M13" s="70">
        <f t="shared" si="4"/>
        <v>-75.791666666666657</v>
      </c>
      <c r="N13" s="18"/>
      <c r="O13" s="2"/>
    </row>
    <row r="14" spans="1:15" ht="18.75" x14ac:dyDescent="0.3">
      <c r="A14" s="3" t="s">
        <v>67</v>
      </c>
      <c r="B14" s="69" t="s">
        <v>6</v>
      </c>
      <c r="C14" s="69"/>
      <c r="D14" s="30">
        <v>277.5</v>
      </c>
      <c r="E14" s="31">
        <v>169.33333333333334</v>
      </c>
      <c r="F14" s="30">
        <v>277.5</v>
      </c>
      <c r="G14" s="31">
        <v>169.33333333333334</v>
      </c>
      <c r="H14" s="32">
        <f t="shared" si="0"/>
        <v>100</v>
      </c>
      <c r="I14" s="11">
        <f t="shared" si="1"/>
        <v>0</v>
      </c>
      <c r="J14" s="15">
        <f t="shared" si="5"/>
        <v>100</v>
      </c>
      <c r="K14" s="26">
        <f t="shared" si="2"/>
        <v>0</v>
      </c>
      <c r="L14" s="20">
        <f t="shared" si="3"/>
        <v>61.021021021021028</v>
      </c>
      <c r="M14" s="70">
        <f t="shared" si="4"/>
        <v>-108.16666666666666</v>
      </c>
      <c r="N14" s="18"/>
      <c r="O14" s="2"/>
    </row>
    <row r="15" spans="1:15" ht="18.75" x14ac:dyDescent="0.3">
      <c r="A15" s="3" t="s">
        <v>14</v>
      </c>
      <c r="B15" s="69" t="s">
        <v>6</v>
      </c>
      <c r="C15" s="69"/>
      <c r="D15" s="30">
        <v>549.33333333333337</v>
      </c>
      <c r="E15" s="31">
        <v>484.44</v>
      </c>
      <c r="F15" s="30">
        <v>549.33333333333337</v>
      </c>
      <c r="G15" s="31">
        <v>484.44</v>
      </c>
      <c r="H15" s="32">
        <f t="shared" si="0"/>
        <v>100</v>
      </c>
      <c r="I15" s="11">
        <f t="shared" si="1"/>
        <v>0</v>
      </c>
      <c r="J15" s="15">
        <f t="shared" si="5"/>
        <v>100</v>
      </c>
      <c r="K15" s="26">
        <f t="shared" si="2"/>
        <v>0</v>
      </c>
      <c r="L15" s="20">
        <f t="shared" si="3"/>
        <v>88.186893203883486</v>
      </c>
      <c r="M15" s="70">
        <f t="shared" si="4"/>
        <v>-64.893333333333374</v>
      </c>
      <c r="N15" s="18"/>
      <c r="O15" s="2"/>
    </row>
    <row r="16" spans="1:15" ht="93.75" x14ac:dyDescent="0.3">
      <c r="A16" s="3" t="s">
        <v>15</v>
      </c>
      <c r="B16" s="69" t="s">
        <v>6</v>
      </c>
      <c r="C16" s="69" t="s">
        <v>65</v>
      </c>
      <c r="D16" s="30">
        <v>1213.6666666666667</v>
      </c>
      <c r="E16" s="31">
        <v>1202.8666666666666</v>
      </c>
      <c r="F16" s="30">
        <v>1213.6666666666667</v>
      </c>
      <c r="G16" s="31">
        <v>1202.8666666666666</v>
      </c>
      <c r="H16" s="32">
        <f t="shared" si="0"/>
        <v>100</v>
      </c>
      <c r="I16" s="11">
        <f t="shared" si="1"/>
        <v>0</v>
      </c>
      <c r="J16" s="14">
        <f t="shared" si="5"/>
        <v>100</v>
      </c>
      <c r="K16" s="17">
        <f t="shared" si="2"/>
        <v>0</v>
      </c>
      <c r="L16" s="20">
        <f t="shared" si="3"/>
        <v>99.110134578412513</v>
      </c>
      <c r="M16" s="70">
        <f t="shared" si="4"/>
        <v>-10.800000000000182</v>
      </c>
      <c r="N16" s="103">
        <f>SUM(L16:L22)/7</f>
        <v>88.986655133164177</v>
      </c>
      <c r="O16" s="100">
        <f>SUM(M16:M22)/7</f>
        <v>-57.139761904761905</v>
      </c>
    </row>
    <row r="17" spans="1:15" ht="18.75" x14ac:dyDescent="0.3">
      <c r="A17" s="3" t="s">
        <v>35</v>
      </c>
      <c r="B17" s="69" t="s">
        <v>8</v>
      </c>
      <c r="C17" s="69" t="s">
        <v>48</v>
      </c>
      <c r="D17" s="30">
        <v>216.53333333333333</v>
      </c>
      <c r="E17" s="31">
        <v>172.69</v>
      </c>
      <c r="F17" s="30">
        <v>216.53333333333333</v>
      </c>
      <c r="G17" s="31">
        <v>172.69</v>
      </c>
      <c r="H17" s="32">
        <f t="shared" si="0"/>
        <v>100</v>
      </c>
      <c r="I17" s="6">
        <f t="shared" si="1"/>
        <v>0</v>
      </c>
      <c r="J17" s="14">
        <f t="shared" si="5"/>
        <v>100</v>
      </c>
      <c r="K17" s="17">
        <f t="shared" si="2"/>
        <v>0</v>
      </c>
      <c r="L17" s="20">
        <f t="shared" si="3"/>
        <v>79.752155172413794</v>
      </c>
      <c r="M17" s="70">
        <f>G18-F18</f>
        <v>-77.237500000000011</v>
      </c>
      <c r="N17" s="103"/>
      <c r="O17" s="100"/>
    </row>
    <row r="18" spans="1:15" ht="18.75" x14ac:dyDescent="0.3">
      <c r="A18" s="3" t="s">
        <v>36</v>
      </c>
      <c r="B18" s="69" t="s">
        <v>6</v>
      </c>
      <c r="C18" s="69" t="s">
        <v>41</v>
      </c>
      <c r="D18" s="30">
        <v>439</v>
      </c>
      <c r="E18" s="31">
        <v>361.76249999999999</v>
      </c>
      <c r="F18" s="30">
        <v>439</v>
      </c>
      <c r="G18" s="31">
        <v>361.76249999999999</v>
      </c>
      <c r="H18" s="32">
        <f t="shared" si="0"/>
        <v>100</v>
      </c>
      <c r="I18" s="6">
        <f t="shared" si="1"/>
        <v>0</v>
      </c>
      <c r="J18" s="14">
        <f t="shared" si="5"/>
        <v>100</v>
      </c>
      <c r="K18" s="17">
        <f t="shared" si="2"/>
        <v>0</v>
      </c>
      <c r="L18" s="20">
        <f t="shared" si="3"/>
        <v>82.406036446469244</v>
      </c>
      <c r="M18" s="70">
        <f t="shared" ref="M18:M27" si="6">G18-F18</f>
        <v>-77.237500000000011</v>
      </c>
      <c r="N18" s="103"/>
      <c r="O18" s="100"/>
    </row>
    <row r="19" spans="1:15" ht="37.5" x14ac:dyDescent="0.3">
      <c r="A19" s="3" t="s">
        <v>37</v>
      </c>
      <c r="B19" s="69" t="s">
        <v>6</v>
      </c>
      <c r="C19" s="69" t="s">
        <v>52</v>
      </c>
      <c r="D19" s="30">
        <v>633.79</v>
      </c>
      <c r="E19" s="31">
        <v>499.80500000000001</v>
      </c>
      <c r="F19" s="30">
        <v>633.79</v>
      </c>
      <c r="G19" s="31">
        <v>512.85</v>
      </c>
      <c r="H19" s="32">
        <f t="shared" si="0"/>
        <v>100</v>
      </c>
      <c r="I19" s="6">
        <f t="shared" si="1"/>
        <v>0</v>
      </c>
      <c r="J19" s="14">
        <f t="shared" si="5"/>
        <v>102.61001790698371</v>
      </c>
      <c r="K19" s="17">
        <f t="shared" si="2"/>
        <v>13.045000000000016</v>
      </c>
      <c r="L19" s="20">
        <f t="shared" si="3"/>
        <v>80.917969674497868</v>
      </c>
      <c r="M19" s="70">
        <f t="shared" si="6"/>
        <v>-120.93999999999994</v>
      </c>
      <c r="N19" s="103"/>
      <c r="O19" s="100"/>
    </row>
    <row r="20" spans="1:15" ht="38.25" customHeight="1" x14ac:dyDescent="0.3">
      <c r="A20" s="3" t="s">
        <v>38</v>
      </c>
      <c r="B20" s="69" t="s">
        <v>6</v>
      </c>
      <c r="C20" s="69" t="s">
        <v>52</v>
      </c>
      <c r="D20" s="30">
        <v>692</v>
      </c>
      <c r="E20" s="31">
        <v>739</v>
      </c>
      <c r="F20" s="30">
        <v>698.67</v>
      </c>
      <c r="G20" s="31">
        <v>710.33</v>
      </c>
      <c r="H20" s="32">
        <f t="shared" si="0"/>
        <v>100.96387283236994</v>
      </c>
      <c r="I20" s="6">
        <f t="shared" si="1"/>
        <v>6.6699999999999591</v>
      </c>
      <c r="J20" s="14">
        <f t="shared" si="5"/>
        <v>96.120433017591338</v>
      </c>
      <c r="K20" s="17">
        <f t="shared" si="2"/>
        <v>-28.669999999999959</v>
      </c>
      <c r="L20" s="20">
        <f t="shared" si="3"/>
        <v>101.66888516753261</v>
      </c>
      <c r="M20" s="70">
        <f t="shared" si="6"/>
        <v>11.660000000000082</v>
      </c>
      <c r="N20" s="103"/>
      <c r="O20" s="100"/>
    </row>
    <row r="21" spans="1:15" ht="37.5" x14ac:dyDescent="0.3">
      <c r="A21" s="3" t="s">
        <v>16</v>
      </c>
      <c r="B21" s="69" t="s">
        <v>8</v>
      </c>
      <c r="C21" s="69" t="s">
        <v>52</v>
      </c>
      <c r="D21" s="30">
        <v>128.33333333333334</v>
      </c>
      <c r="E21" s="31">
        <v>117.25</v>
      </c>
      <c r="F21" s="30">
        <v>128.33333333333334</v>
      </c>
      <c r="G21" s="31">
        <v>117.25</v>
      </c>
      <c r="H21" s="32">
        <f t="shared" si="0"/>
        <v>100</v>
      </c>
      <c r="I21" s="6">
        <f t="shared" si="1"/>
        <v>0</v>
      </c>
      <c r="J21" s="14">
        <f t="shared" si="5"/>
        <v>100</v>
      </c>
      <c r="K21" s="17">
        <f t="shared" si="2"/>
        <v>0</v>
      </c>
      <c r="L21" s="20">
        <f t="shared" si="3"/>
        <v>91.36363636363636</v>
      </c>
      <c r="M21" s="70">
        <f t="shared" si="6"/>
        <v>-11.083333333333343</v>
      </c>
      <c r="N21" s="103"/>
      <c r="O21" s="100"/>
    </row>
    <row r="22" spans="1:15" ht="18.75" x14ac:dyDescent="0.3">
      <c r="A22" s="3" t="s">
        <v>39</v>
      </c>
      <c r="B22" s="69" t="s">
        <v>6</v>
      </c>
      <c r="C22" s="69"/>
      <c r="D22" s="30">
        <v>1014.6666666666666</v>
      </c>
      <c r="E22" s="31">
        <v>803.6875</v>
      </c>
      <c r="F22" s="30">
        <v>928.67</v>
      </c>
      <c r="G22" s="31">
        <v>814.33</v>
      </c>
      <c r="H22" s="32">
        <f t="shared" si="0"/>
        <v>91.524638633377137</v>
      </c>
      <c r="I22" s="6">
        <f t="shared" si="1"/>
        <v>-85.99666666666667</v>
      </c>
      <c r="J22" s="14">
        <f t="shared" si="5"/>
        <v>101.32420872540632</v>
      </c>
      <c r="K22" s="17">
        <f t="shared" si="2"/>
        <v>10.642500000000041</v>
      </c>
      <c r="L22" s="20">
        <f t="shared" si="3"/>
        <v>87.687768529186911</v>
      </c>
      <c r="M22" s="70">
        <f t="shared" si="6"/>
        <v>-114.33999999999992</v>
      </c>
      <c r="N22" s="103"/>
      <c r="O22" s="100"/>
    </row>
    <row r="23" spans="1:15" ht="18.75" x14ac:dyDescent="0.3">
      <c r="A23" s="3" t="s">
        <v>17</v>
      </c>
      <c r="B23" s="69" t="s">
        <v>9</v>
      </c>
      <c r="C23" s="69"/>
      <c r="D23" s="30">
        <v>151.33333333333334</v>
      </c>
      <c r="E23" s="31">
        <v>148.75</v>
      </c>
      <c r="F23" s="30">
        <v>151.33333333333334</v>
      </c>
      <c r="G23" s="31">
        <v>147.13</v>
      </c>
      <c r="H23" s="32">
        <f t="shared" si="0"/>
        <v>100</v>
      </c>
      <c r="I23" s="6">
        <f t="shared" si="1"/>
        <v>0</v>
      </c>
      <c r="J23" s="14">
        <f t="shared" si="5"/>
        <v>98.910924369747903</v>
      </c>
      <c r="K23" s="17">
        <f t="shared" si="2"/>
        <v>-1.6200000000000045</v>
      </c>
      <c r="L23" s="20">
        <f t="shared" si="3"/>
        <v>97.222466960352421</v>
      </c>
      <c r="M23" s="70">
        <f t="shared" si="6"/>
        <v>-4.2033333333333474</v>
      </c>
      <c r="N23" s="18"/>
      <c r="O23" s="2"/>
    </row>
    <row r="24" spans="1:15" ht="18.75" x14ac:dyDescent="0.3">
      <c r="A24" s="3" t="s">
        <v>18</v>
      </c>
      <c r="B24" s="69" t="s">
        <v>6</v>
      </c>
      <c r="C24" s="69" t="s">
        <v>53</v>
      </c>
      <c r="D24" s="30">
        <v>111</v>
      </c>
      <c r="E24" s="31">
        <v>96.7</v>
      </c>
      <c r="F24" s="30">
        <v>111</v>
      </c>
      <c r="G24" s="31">
        <v>98.13</v>
      </c>
      <c r="H24" s="32">
        <f t="shared" si="0"/>
        <v>100</v>
      </c>
      <c r="I24" s="6">
        <f t="shared" si="1"/>
        <v>0</v>
      </c>
      <c r="J24" s="14">
        <f t="shared" si="5"/>
        <v>101.47880041365045</v>
      </c>
      <c r="K24" s="17">
        <f t="shared" si="2"/>
        <v>1.4299999999999926</v>
      </c>
      <c r="L24" s="20">
        <f t="shared" si="3"/>
        <v>88.405405405405403</v>
      </c>
      <c r="M24" s="70">
        <f t="shared" si="6"/>
        <v>-12.870000000000005</v>
      </c>
      <c r="N24" s="18"/>
      <c r="O24" s="2"/>
    </row>
    <row r="25" spans="1:15" ht="56.25" x14ac:dyDescent="0.3">
      <c r="A25" s="3" t="s">
        <v>19</v>
      </c>
      <c r="B25" s="69" t="s">
        <v>6</v>
      </c>
      <c r="C25" s="69" t="s">
        <v>54</v>
      </c>
      <c r="D25" s="30">
        <v>301.66666666666669</v>
      </c>
      <c r="E25" s="31">
        <v>267.82749999999999</v>
      </c>
      <c r="F25" s="30">
        <v>301.66666666666669</v>
      </c>
      <c r="G25" s="31">
        <v>267.82749999999999</v>
      </c>
      <c r="H25" s="32">
        <f t="shared" si="0"/>
        <v>100</v>
      </c>
      <c r="I25" s="6">
        <f t="shared" si="1"/>
        <v>0</v>
      </c>
      <c r="J25" s="14">
        <f t="shared" si="5"/>
        <v>100</v>
      </c>
      <c r="K25" s="17">
        <f t="shared" si="2"/>
        <v>0</v>
      </c>
      <c r="L25" s="20">
        <f t="shared" si="3"/>
        <v>88.782596685082865</v>
      </c>
      <c r="M25" s="70">
        <f t="shared" si="6"/>
        <v>-33.839166666666699</v>
      </c>
      <c r="N25" s="18"/>
      <c r="O25" s="2"/>
    </row>
    <row r="26" spans="1:15" ht="56.25" x14ac:dyDescent="0.3">
      <c r="A26" s="3" t="s">
        <v>40</v>
      </c>
      <c r="B26" s="69" t="s">
        <v>6</v>
      </c>
      <c r="C26" s="69" t="s">
        <v>55</v>
      </c>
      <c r="D26" s="30">
        <v>327</v>
      </c>
      <c r="E26" s="31">
        <v>330.73750000000001</v>
      </c>
      <c r="F26" s="30">
        <v>327</v>
      </c>
      <c r="G26" s="31">
        <v>330.73750000000001</v>
      </c>
      <c r="H26" s="32">
        <f t="shared" si="0"/>
        <v>100</v>
      </c>
      <c r="I26" s="6">
        <f t="shared" si="1"/>
        <v>0</v>
      </c>
      <c r="J26" s="14">
        <f t="shared" si="5"/>
        <v>100</v>
      </c>
      <c r="K26" s="17">
        <f t="shared" si="2"/>
        <v>0</v>
      </c>
      <c r="L26" s="20">
        <f t="shared" si="3"/>
        <v>101.14296636085626</v>
      </c>
      <c r="M26" s="70">
        <f t="shared" si="6"/>
        <v>3.7375000000000114</v>
      </c>
      <c r="N26" s="18"/>
      <c r="O26" s="2"/>
    </row>
    <row r="27" spans="1:15" ht="18.75" x14ac:dyDescent="0.3">
      <c r="A27" s="3" t="s">
        <v>20</v>
      </c>
      <c r="B27" s="69" t="s">
        <v>6</v>
      </c>
      <c r="C27" s="69" t="s">
        <v>56</v>
      </c>
      <c r="D27" s="30">
        <v>920</v>
      </c>
      <c r="E27" s="31">
        <v>690.75</v>
      </c>
      <c r="F27" s="30">
        <v>920</v>
      </c>
      <c r="G27" s="31">
        <v>690.75</v>
      </c>
      <c r="H27" s="32">
        <f t="shared" si="0"/>
        <v>100</v>
      </c>
      <c r="I27" s="6">
        <f t="shared" si="1"/>
        <v>0</v>
      </c>
      <c r="J27" s="14">
        <f t="shared" si="5"/>
        <v>100</v>
      </c>
      <c r="K27" s="17">
        <f t="shared" si="2"/>
        <v>0</v>
      </c>
      <c r="L27" s="20">
        <f t="shared" si="3"/>
        <v>75.081521739130437</v>
      </c>
      <c r="M27" s="70">
        <f t="shared" si="6"/>
        <v>-229.25</v>
      </c>
      <c r="N27" s="18"/>
      <c r="O27" s="2"/>
    </row>
    <row r="28" spans="1:15" ht="18.75" x14ac:dyDescent="0.3">
      <c r="A28" s="3" t="s">
        <v>21</v>
      </c>
      <c r="B28" s="69" t="s">
        <v>6</v>
      </c>
      <c r="C28" s="69"/>
      <c r="D28" s="30">
        <v>48</v>
      </c>
      <c r="E28" s="31">
        <v>45.7</v>
      </c>
      <c r="F28" s="30">
        <v>46.33</v>
      </c>
      <c r="G28" s="31">
        <v>45.7</v>
      </c>
      <c r="H28" s="32">
        <f t="shared" si="0"/>
        <v>96.520833333333329</v>
      </c>
      <c r="I28" s="6">
        <f t="shared" si="1"/>
        <v>-1.6700000000000017</v>
      </c>
      <c r="J28" s="14">
        <f t="shared" si="5"/>
        <v>100</v>
      </c>
      <c r="K28" s="17">
        <f t="shared" si="2"/>
        <v>0</v>
      </c>
      <c r="L28" s="20">
        <f t="shared" si="3"/>
        <v>98.64018994172244</v>
      </c>
      <c r="M28" s="70">
        <f>G29-F29</f>
        <v>-944.40333333333319</v>
      </c>
      <c r="N28" s="18"/>
      <c r="O28" s="2"/>
    </row>
    <row r="29" spans="1:15" ht="18.75" x14ac:dyDescent="0.3">
      <c r="A29" s="3" t="s">
        <v>22</v>
      </c>
      <c r="B29" s="69" t="s">
        <v>6</v>
      </c>
      <c r="C29" s="69" t="s">
        <v>57</v>
      </c>
      <c r="D29" s="30">
        <v>3446.1533333333332</v>
      </c>
      <c r="E29" s="31">
        <v>2501.75</v>
      </c>
      <c r="F29" s="30">
        <v>3446.1533333333332</v>
      </c>
      <c r="G29" s="31">
        <v>2501.75</v>
      </c>
      <c r="H29" s="32">
        <f t="shared" si="0"/>
        <v>100</v>
      </c>
      <c r="I29" s="6">
        <f t="shared" si="1"/>
        <v>0</v>
      </c>
      <c r="J29" s="14">
        <f t="shared" si="5"/>
        <v>100</v>
      </c>
      <c r="K29" s="17">
        <f t="shared" si="2"/>
        <v>0</v>
      </c>
      <c r="L29" s="20">
        <f t="shared" si="3"/>
        <v>72.595434910034967</v>
      </c>
      <c r="M29" s="70">
        <f>G29-F29</f>
        <v>-944.40333333333319</v>
      </c>
      <c r="N29" s="18"/>
      <c r="O29" s="2"/>
    </row>
    <row r="30" spans="1:15" ht="18.75" x14ac:dyDescent="0.3">
      <c r="A30" s="3" t="s">
        <v>23</v>
      </c>
      <c r="B30" s="69" t="s">
        <v>6</v>
      </c>
      <c r="C30" s="69" t="s">
        <v>58</v>
      </c>
      <c r="D30" s="30">
        <v>61.333333333333336</v>
      </c>
      <c r="E30" s="31">
        <v>61.1875</v>
      </c>
      <c r="F30" s="30">
        <v>61.333333333333336</v>
      </c>
      <c r="G30" s="31">
        <v>61.1875</v>
      </c>
      <c r="H30" s="32">
        <f t="shared" si="0"/>
        <v>100</v>
      </c>
      <c r="I30" s="6">
        <f t="shared" si="1"/>
        <v>0</v>
      </c>
      <c r="J30" s="14">
        <f t="shared" si="5"/>
        <v>100</v>
      </c>
      <c r="K30" s="17">
        <f t="shared" si="2"/>
        <v>0</v>
      </c>
      <c r="L30" s="20">
        <f t="shared" si="3"/>
        <v>99.762228260869563</v>
      </c>
      <c r="M30" s="70">
        <f>G31-F31</f>
        <v>-14.666666666666671</v>
      </c>
      <c r="N30" s="18"/>
      <c r="O30" s="2"/>
    </row>
    <row r="31" spans="1:15" ht="37.5" x14ac:dyDescent="0.3">
      <c r="A31" s="3" t="s">
        <v>24</v>
      </c>
      <c r="B31" s="69" t="s">
        <v>6</v>
      </c>
      <c r="C31" s="69"/>
      <c r="D31" s="30">
        <v>100.66666666666667</v>
      </c>
      <c r="E31" s="31">
        <v>86</v>
      </c>
      <c r="F31" s="30">
        <v>100.66666666666667</v>
      </c>
      <c r="G31" s="31">
        <v>86</v>
      </c>
      <c r="H31" s="32">
        <f t="shared" si="0"/>
        <v>100</v>
      </c>
      <c r="I31" s="6">
        <f t="shared" si="1"/>
        <v>0</v>
      </c>
      <c r="J31" s="14">
        <f t="shared" si="5"/>
        <v>100</v>
      </c>
      <c r="K31" s="17">
        <f t="shared" si="2"/>
        <v>0</v>
      </c>
      <c r="L31" s="20">
        <f t="shared" si="3"/>
        <v>85.430463576158928</v>
      </c>
      <c r="M31" s="70">
        <f t="shared" ref="M31:M46" si="7">G31-F31</f>
        <v>-14.666666666666671</v>
      </c>
      <c r="N31" s="103">
        <f>SUM(L31:L32)/2</f>
        <v>86.630164206015536</v>
      </c>
      <c r="O31" s="100">
        <f>SUM(M31:M32)/2</f>
        <v>-13.005833333333328</v>
      </c>
    </row>
    <row r="32" spans="1:15" ht="37.5" x14ac:dyDescent="0.3">
      <c r="A32" s="3" t="s">
        <v>0</v>
      </c>
      <c r="B32" s="69" t="s">
        <v>6</v>
      </c>
      <c r="C32" s="69"/>
      <c r="D32" s="30">
        <v>93.219999999999985</v>
      </c>
      <c r="E32" s="31">
        <v>81.875</v>
      </c>
      <c r="F32" s="30">
        <v>93.219999999999985</v>
      </c>
      <c r="G32" s="31">
        <v>81.875</v>
      </c>
      <c r="H32" s="32">
        <f t="shared" si="0"/>
        <v>100</v>
      </c>
      <c r="I32" s="6">
        <f t="shared" si="1"/>
        <v>0</v>
      </c>
      <c r="J32" s="14">
        <f t="shared" si="5"/>
        <v>100</v>
      </c>
      <c r="K32" s="17">
        <f t="shared" si="2"/>
        <v>0</v>
      </c>
      <c r="L32" s="70">
        <f t="shared" si="3"/>
        <v>87.829864835872144</v>
      </c>
      <c r="M32" s="70">
        <f t="shared" si="7"/>
        <v>-11.344999999999985</v>
      </c>
      <c r="N32" s="103"/>
      <c r="O32" s="100"/>
    </row>
    <row r="33" spans="1:15" ht="18.75" x14ac:dyDescent="0.3">
      <c r="A33" s="3" t="s">
        <v>25</v>
      </c>
      <c r="B33" s="69" t="s">
        <v>6</v>
      </c>
      <c r="C33" s="69" t="s">
        <v>53</v>
      </c>
      <c r="D33" s="30">
        <v>116.66666666666667</v>
      </c>
      <c r="E33" s="31">
        <v>100.15</v>
      </c>
      <c r="F33" s="30">
        <v>116.67</v>
      </c>
      <c r="G33" s="31">
        <v>102.9</v>
      </c>
      <c r="H33" s="32">
        <f t="shared" si="0"/>
        <v>100.00285714285715</v>
      </c>
      <c r="I33" s="6">
        <f t="shared" si="1"/>
        <v>3.3333333333303017E-3</v>
      </c>
      <c r="J33" s="14">
        <f t="shared" si="5"/>
        <v>102.74588117823265</v>
      </c>
      <c r="K33" s="17">
        <f t="shared" si="2"/>
        <v>2.75</v>
      </c>
      <c r="L33" s="20">
        <f t="shared" si="3"/>
        <v>88.197480071997944</v>
      </c>
      <c r="M33" s="70">
        <f t="shared" si="7"/>
        <v>-13.769999999999996</v>
      </c>
      <c r="N33" s="103">
        <f>SUM(L33:L38)/6</f>
        <v>84.54483619138027</v>
      </c>
      <c r="O33" s="100">
        <f>SUM(M33:M38)/6</f>
        <v>-17.537777777777777</v>
      </c>
    </row>
    <row r="34" spans="1:15" ht="18.75" x14ac:dyDescent="0.3">
      <c r="A34" s="3" t="s">
        <v>63</v>
      </c>
      <c r="B34" s="69" t="s">
        <v>6</v>
      </c>
      <c r="C34" s="69"/>
      <c r="D34" s="30">
        <v>74</v>
      </c>
      <c r="E34" s="31">
        <v>64.0625</v>
      </c>
      <c r="F34" s="30">
        <v>74</v>
      </c>
      <c r="G34" s="31">
        <v>66.06</v>
      </c>
      <c r="H34" s="32">
        <f t="shared" si="0"/>
        <v>100</v>
      </c>
      <c r="I34" s="6">
        <f t="shared" si="1"/>
        <v>0</v>
      </c>
      <c r="J34" s="14">
        <f t="shared" si="5"/>
        <v>103.1180487804878</v>
      </c>
      <c r="K34" s="17">
        <f t="shared" si="2"/>
        <v>1.9975000000000023</v>
      </c>
      <c r="L34" s="20">
        <f t="shared" si="3"/>
        <v>89.270270270270274</v>
      </c>
      <c r="M34" s="70">
        <f t="shared" si="7"/>
        <v>-7.9399999999999977</v>
      </c>
      <c r="N34" s="103"/>
      <c r="O34" s="100"/>
    </row>
    <row r="35" spans="1:15" ht="18.75" x14ac:dyDescent="0.3">
      <c r="A35" s="3" t="s">
        <v>26</v>
      </c>
      <c r="B35" s="69" t="s">
        <v>6</v>
      </c>
      <c r="C35" s="69" t="s">
        <v>59</v>
      </c>
      <c r="D35" s="30">
        <v>79.666666666666671</v>
      </c>
      <c r="E35" s="31">
        <v>65.7</v>
      </c>
      <c r="F35" s="30">
        <v>79.666666666666671</v>
      </c>
      <c r="G35" s="31">
        <v>65.7</v>
      </c>
      <c r="H35" s="32">
        <f t="shared" si="0"/>
        <v>100</v>
      </c>
      <c r="I35" s="6">
        <f t="shared" si="1"/>
        <v>0</v>
      </c>
      <c r="J35" s="14">
        <f t="shared" si="5"/>
        <v>100</v>
      </c>
      <c r="K35" s="17">
        <f t="shared" si="2"/>
        <v>0</v>
      </c>
      <c r="L35" s="20">
        <f t="shared" si="3"/>
        <v>82.46861924686192</v>
      </c>
      <c r="M35" s="70">
        <f t="shared" si="7"/>
        <v>-13.966666666666669</v>
      </c>
      <c r="N35" s="103"/>
      <c r="O35" s="100"/>
    </row>
    <row r="36" spans="1:15" ht="18.75" x14ac:dyDescent="0.3">
      <c r="A36" s="3" t="s">
        <v>42</v>
      </c>
      <c r="B36" s="69" t="s">
        <v>6</v>
      </c>
      <c r="C36" s="69" t="s">
        <v>53</v>
      </c>
      <c r="D36" s="30">
        <v>97.833333333333329</v>
      </c>
      <c r="E36" s="31">
        <v>68.4375</v>
      </c>
      <c r="F36" s="30">
        <v>79.33</v>
      </c>
      <c r="G36" s="31">
        <v>70.19</v>
      </c>
      <c r="H36" s="32">
        <f t="shared" si="0"/>
        <v>81.086882453151617</v>
      </c>
      <c r="I36" s="6">
        <f t="shared" si="1"/>
        <v>-18.50333333333333</v>
      </c>
      <c r="J36" s="14">
        <f t="shared" si="5"/>
        <v>102.5607305936073</v>
      </c>
      <c r="K36" s="17">
        <f t="shared" si="2"/>
        <v>1.7524999999999977</v>
      </c>
      <c r="L36" s="20">
        <f t="shared" si="3"/>
        <v>88.478507500315146</v>
      </c>
      <c r="M36" s="70">
        <f t="shared" si="7"/>
        <v>-9.14</v>
      </c>
      <c r="N36" s="103"/>
      <c r="O36" s="100"/>
    </row>
    <row r="37" spans="1:15" ht="18.75" x14ac:dyDescent="0.3">
      <c r="A37" s="3" t="s">
        <v>43</v>
      </c>
      <c r="B37" s="69" t="s">
        <v>6</v>
      </c>
      <c r="C37" s="69" t="s">
        <v>45</v>
      </c>
      <c r="D37" s="30">
        <v>143.73333333333332</v>
      </c>
      <c r="E37" s="31">
        <v>110.29666666666667</v>
      </c>
      <c r="F37" s="30">
        <v>143.73333333333332</v>
      </c>
      <c r="G37" s="31">
        <v>110.29666666666667</v>
      </c>
      <c r="H37" s="32">
        <f t="shared" si="0"/>
        <v>100</v>
      </c>
      <c r="I37" s="6">
        <f t="shared" si="1"/>
        <v>0</v>
      </c>
      <c r="J37" s="14">
        <f t="shared" si="5"/>
        <v>100</v>
      </c>
      <c r="K37" s="17">
        <f t="shared" si="2"/>
        <v>0</v>
      </c>
      <c r="L37" s="20">
        <f t="shared" si="3"/>
        <v>76.737012987013003</v>
      </c>
      <c r="M37" s="70">
        <f t="shared" si="7"/>
        <v>-33.436666666666653</v>
      </c>
      <c r="N37" s="103"/>
      <c r="O37" s="100"/>
    </row>
    <row r="38" spans="1:15" ht="18.75" x14ac:dyDescent="0.3">
      <c r="A38" s="3" t="s">
        <v>44</v>
      </c>
      <c r="B38" s="69" t="s">
        <v>6</v>
      </c>
      <c r="C38" s="69" t="s">
        <v>41</v>
      </c>
      <c r="D38" s="30">
        <v>150.83333333333334</v>
      </c>
      <c r="E38" s="31">
        <v>122.42749999999999</v>
      </c>
      <c r="F38" s="30">
        <v>150.83333333333334</v>
      </c>
      <c r="G38" s="31">
        <v>123.86</v>
      </c>
      <c r="H38" s="32">
        <f t="shared" si="0"/>
        <v>100</v>
      </c>
      <c r="I38" s="6">
        <f t="shared" si="1"/>
        <v>0</v>
      </c>
      <c r="J38" s="14">
        <f t="shared" si="5"/>
        <v>101.17008025157747</v>
      </c>
      <c r="K38" s="17">
        <f t="shared" si="2"/>
        <v>1.4325000000000045</v>
      </c>
      <c r="L38" s="20">
        <f t="shared" si="3"/>
        <v>82.117127071823205</v>
      </c>
      <c r="M38" s="70">
        <f t="shared" si="7"/>
        <v>-26.973333333333343</v>
      </c>
      <c r="N38" s="103"/>
      <c r="O38" s="100"/>
    </row>
    <row r="39" spans="1:15" ht="18.75" x14ac:dyDescent="0.3">
      <c r="A39" s="3" t="s">
        <v>27</v>
      </c>
      <c r="B39" s="69" t="s">
        <v>6</v>
      </c>
      <c r="C39" s="69"/>
      <c r="D39" s="30">
        <v>107.33333333333333</v>
      </c>
      <c r="E39" s="31">
        <v>90.25</v>
      </c>
      <c r="F39" s="30">
        <v>105.67</v>
      </c>
      <c r="G39" s="31">
        <v>89</v>
      </c>
      <c r="H39" s="32">
        <f t="shared" si="0"/>
        <v>98.450310559006212</v>
      </c>
      <c r="I39" s="6">
        <f t="shared" si="1"/>
        <v>-1.6633333333333269</v>
      </c>
      <c r="J39" s="14">
        <f t="shared" si="5"/>
        <v>98.61495844875347</v>
      </c>
      <c r="K39" s="17">
        <f t="shared" si="2"/>
        <v>-1.25</v>
      </c>
      <c r="L39" s="20">
        <f t="shared" si="3"/>
        <v>84.224472414119418</v>
      </c>
      <c r="M39" s="70">
        <f t="shared" si="7"/>
        <v>-16.670000000000002</v>
      </c>
      <c r="N39" s="103">
        <f>SUM(L39:L45)/6</f>
        <v>92.792803334367349</v>
      </c>
      <c r="O39" s="100">
        <f>SUM(M39:M45)/6</f>
        <v>-37.86888888888889</v>
      </c>
    </row>
    <row r="40" spans="1:15" ht="18.75" x14ac:dyDescent="0.3">
      <c r="A40" s="3" t="s">
        <v>28</v>
      </c>
      <c r="B40" s="69" t="s">
        <v>6</v>
      </c>
      <c r="C40" s="69"/>
      <c r="D40" s="30">
        <v>109</v>
      </c>
      <c r="E40" s="31">
        <v>90.625</v>
      </c>
      <c r="F40" s="30">
        <v>103</v>
      </c>
      <c r="G40" s="31">
        <v>79.33</v>
      </c>
      <c r="H40" s="32">
        <f t="shared" si="0"/>
        <v>94.495412844036693</v>
      </c>
      <c r="I40" s="6">
        <f t="shared" si="1"/>
        <v>-6</v>
      </c>
      <c r="J40" s="14">
        <f t="shared" si="5"/>
        <v>87.536551724137937</v>
      </c>
      <c r="K40" s="17">
        <f t="shared" si="2"/>
        <v>-11.295000000000002</v>
      </c>
      <c r="L40" s="20">
        <f t="shared" si="3"/>
        <v>77.019417475728162</v>
      </c>
      <c r="M40" s="70">
        <f t="shared" si="7"/>
        <v>-23.67</v>
      </c>
      <c r="N40" s="103"/>
      <c r="O40" s="100"/>
    </row>
    <row r="41" spans="1:15" ht="18.75" x14ac:dyDescent="0.3">
      <c r="A41" s="3" t="s">
        <v>29</v>
      </c>
      <c r="B41" s="69" t="s">
        <v>6</v>
      </c>
      <c r="C41" s="69"/>
      <c r="D41" s="30">
        <v>99</v>
      </c>
      <c r="E41" s="31">
        <v>87.125</v>
      </c>
      <c r="F41" s="30">
        <v>99</v>
      </c>
      <c r="G41" s="31">
        <v>89.13</v>
      </c>
      <c r="H41" s="32">
        <f t="shared" si="0"/>
        <v>100</v>
      </c>
      <c r="I41" s="6">
        <f t="shared" si="1"/>
        <v>0</v>
      </c>
      <c r="J41" s="14">
        <f t="shared" si="5"/>
        <v>102.3012912482066</v>
      </c>
      <c r="K41" s="17">
        <f t="shared" si="2"/>
        <v>2.0049999999999955</v>
      </c>
      <c r="L41" s="20">
        <f t="shared" si="3"/>
        <v>90.030303030303031</v>
      </c>
      <c r="M41" s="70">
        <f t="shared" si="7"/>
        <v>-9.8700000000000045</v>
      </c>
      <c r="N41" s="103"/>
      <c r="O41" s="100"/>
    </row>
    <row r="42" spans="1:15" ht="18.75" x14ac:dyDescent="0.3">
      <c r="A42" s="3" t="s">
        <v>30</v>
      </c>
      <c r="B42" s="69" t="s">
        <v>6</v>
      </c>
      <c r="C42" s="69"/>
      <c r="D42" s="30">
        <v>125</v>
      </c>
      <c r="E42" s="31">
        <v>104.1875</v>
      </c>
      <c r="F42" s="30">
        <v>125</v>
      </c>
      <c r="G42" s="31">
        <v>97</v>
      </c>
      <c r="H42" s="32">
        <f t="shared" si="0"/>
        <v>100</v>
      </c>
      <c r="I42" s="6">
        <f t="shared" si="1"/>
        <v>0</v>
      </c>
      <c r="J42" s="14">
        <f t="shared" si="5"/>
        <v>93.101379724055192</v>
      </c>
      <c r="K42" s="17">
        <f t="shared" si="2"/>
        <v>-7.1875</v>
      </c>
      <c r="L42" s="20">
        <f t="shared" si="3"/>
        <v>77.600000000000009</v>
      </c>
      <c r="M42" s="70">
        <f t="shared" si="7"/>
        <v>-28</v>
      </c>
      <c r="N42" s="103"/>
      <c r="O42" s="100"/>
    </row>
    <row r="43" spans="1:15" ht="18.75" x14ac:dyDescent="0.3">
      <c r="A43" s="3" t="s">
        <v>64</v>
      </c>
      <c r="B43" s="69" t="s">
        <v>6</v>
      </c>
      <c r="C43" s="69"/>
      <c r="D43" s="30">
        <v>111.33333333333333</v>
      </c>
      <c r="E43" s="31">
        <v>78.5</v>
      </c>
      <c r="F43" s="30">
        <v>111.33333333333333</v>
      </c>
      <c r="G43" s="31">
        <v>78.5</v>
      </c>
      <c r="H43" s="32">
        <f t="shared" si="0"/>
        <v>100</v>
      </c>
      <c r="I43" s="6">
        <f t="shared" si="1"/>
        <v>0</v>
      </c>
      <c r="J43" s="14">
        <f t="shared" si="5"/>
        <v>100</v>
      </c>
      <c r="K43" s="17">
        <f t="shared" si="2"/>
        <v>0</v>
      </c>
      <c r="L43" s="20">
        <f t="shared" si="3"/>
        <v>70.508982035928142</v>
      </c>
      <c r="M43" s="70">
        <f t="shared" si="7"/>
        <v>-32.833333333333329</v>
      </c>
      <c r="N43" s="103"/>
      <c r="O43" s="100"/>
    </row>
    <row r="44" spans="1:15" ht="37.5" x14ac:dyDescent="0.3">
      <c r="A44" s="3" t="s">
        <v>31</v>
      </c>
      <c r="B44" s="69" t="s">
        <v>6</v>
      </c>
      <c r="C44" s="69" t="s">
        <v>52</v>
      </c>
      <c r="D44" s="30">
        <v>198</v>
      </c>
      <c r="E44" s="31">
        <v>204.33333333333334</v>
      </c>
      <c r="F44" s="30">
        <v>199.5</v>
      </c>
      <c r="G44" s="31">
        <v>166</v>
      </c>
      <c r="H44" s="32">
        <f t="shared" si="0"/>
        <v>100.75757575757575</v>
      </c>
      <c r="I44" s="6">
        <f t="shared" si="1"/>
        <v>1.5</v>
      </c>
      <c r="J44" s="14">
        <f t="shared" si="5"/>
        <v>81.23980424143555</v>
      </c>
      <c r="K44" s="17">
        <f t="shared" si="2"/>
        <v>-38.333333333333343</v>
      </c>
      <c r="L44" s="20">
        <f t="shared" si="3"/>
        <v>83.208020050125313</v>
      </c>
      <c r="M44" s="70">
        <f t="shared" si="7"/>
        <v>-33.5</v>
      </c>
      <c r="N44" s="103"/>
      <c r="O44" s="100"/>
    </row>
    <row r="45" spans="1:15" ht="37.5" x14ac:dyDescent="0.3">
      <c r="A45" s="3" t="s">
        <v>46</v>
      </c>
      <c r="B45" s="69" t="s">
        <v>6</v>
      </c>
      <c r="C45" s="69" t="s">
        <v>52</v>
      </c>
      <c r="D45" s="30">
        <v>405.67</v>
      </c>
      <c r="E45" s="31">
        <v>253</v>
      </c>
      <c r="F45" s="30">
        <v>320</v>
      </c>
      <c r="G45" s="31">
        <v>237.33</v>
      </c>
      <c r="H45" s="32">
        <f t="shared" si="0"/>
        <v>78.881849779377319</v>
      </c>
      <c r="I45" s="6">
        <f t="shared" si="1"/>
        <v>-85.670000000000016</v>
      </c>
      <c r="J45" s="14">
        <f t="shared" si="5"/>
        <v>93.806324110671952</v>
      </c>
      <c r="K45" s="17">
        <f t="shared" si="2"/>
        <v>-15.669999999999987</v>
      </c>
      <c r="L45" s="20">
        <f t="shared" si="3"/>
        <v>74.165625000000006</v>
      </c>
      <c r="M45" s="70">
        <f t="shared" si="7"/>
        <v>-82.669999999999987</v>
      </c>
      <c r="N45" s="103"/>
      <c r="O45" s="100"/>
    </row>
    <row r="46" spans="1:15" ht="18.75" x14ac:dyDescent="0.3">
      <c r="A46" s="3" t="s">
        <v>32</v>
      </c>
      <c r="B46" s="69" t="s">
        <v>6</v>
      </c>
      <c r="C46" s="69" t="s">
        <v>60</v>
      </c>
      <c r="D46" s="30">
        <v>274.67</v>
      </c>
      <c r="E46" s="13">
        <v>217</v>
      </c>
      <c r="F46" s="30">
        <v>289</v>
      </c>
      <c r="G46" s="13">
        <v>217.67</v>
      </c>
      <c r="H46" s="32">
        <f t="shared" si="0"/>
        <v>105.21716969454253</v>
      </c>
      <c r="I46" s="6">
        <f t="shared" si="1"/>
        <v>14.329999999999984</v>
      </c>
      <c r="J46" s="14">
        <f t="shared" si="5"/>
        <v>100.30875576036865</v>
      </c>
      <c r="K46" s="17">
        <f t="shared" si="2"/>
        <v>0.66999999999998749</v>
      </c>
      <c r="L46" s="20">
        <f t="shared" si="3"/>
        <v>75.318339100346023</v>
      </c>
      <c r="M46" s="70">
        <f t="shared" si="7"/>
        <v>-71.330000000000013</v>
      </c>
      <c r="N46" s="18"/>
      <c r="O46" s="2"/>
    </row>
    <row r="47" spans="1:15" ht="45.75" customHeight="1" x14ac:dyDescent="0.3">
      <c r="A47" s="101" t="s">
        <v>61</v>
      </c>
      <c r="B47" s="101"/>
      <c r="C47" s="101"/>
      <c r="D47" s="101"/>
      <c r="E47" s="101"/>
      <c r="F47" s="101"/>
      <c r="G47" s="101"/>
      <c r="H47" s="101"/>
      <c r="I47" s="101"/>
      <c r="J47" s="101"/>
      <c r="K47" s="101"/>
      <c r="L47" s="19">
        <f>SUM(L6:L46)/39</f>
        <v>83.736728765507891</v>
      </c>
      <c r="M47" s="19">
        <f>SUM(M6:M46)/40</f>
        <v>-114.009625</v>
      </c>
    </row>
    <row r="48" spans="1:15" ht="18.75" x14ac:dyDescent="0.3"/>
    <row r="49" spans="1:3" ht="18.75" x14ac:dyDescent="0.3">
      <c r="A49" s="102" t="s">
        <v>66</v>
      </c>
      <c r="B49" s="102"/>
      <c r="C49" s="102"/>
    </row>
    <row r="50" spans="1:3" ht="18.75" x14ac:dyDescent="0.3"/>
  </sheetData>
  <mergeCells count="25">
    <mergeCell ref="O7:O12"/>
    <mergeCell ref="A47:K47"/>
    <mergeCell ref="A49:C49"/>
    <mergeCell ref="N31:N32"/>
    <mergeCell ref="O31:O32"/>
    <mergeCell ref="N33:N38"/>
    <mergeCell ref="O33:O38"/>
    <mergeCell ref="N39:N45"/>
    <mergeCell ref="O39:O45"/>
    <mergeCell ref="N16:N22"/>
    <mergeCell ref="O16:O22"/>
    <mergeCell ref="N7:N12"/>
    <mergeCell ref="A1:K1"/>
    <mergeCell ref="A2:K2"/>
    <mergeCell ref="A3:K3"/>
    <mergeCell ref="A4:A6"/>
    <mergeCell ref="B4:B6"/>
    <mergeCell ref="D4:G4"/>
    <mergeCell ref="H4:O4"/>
    <mergeCell ref="H5:I5"/>
    <mergeCell ref="J5:K5"/>
    <mergeCell ref="L5:M5"/>
    <mergeCell ref="N5:O5"/>
    <mergeCell ref="D6:E6"/>
    <mergeCell ref="F6:G6"/>
  </mergeCells>
  <pageMargins left="0.70866141732283472" right="0.70866141732283472" top="0.74803149606299213" bottom="0.74803149606299213" header="0.31496062992125984" footer="0.31496062992125984"/>
  <pageSetup paperSize="9" scale="3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0"/>
  <sheetViews>
    <sheetView zoomScale="70" zoomScaleNormal="70" workbookViewId="0">
      <selection activeCell="H4" sqref="H4:O4"/>
    </sheetView>
  </sheetViews>
  <sheetFormatPr defaultColWidth="9.140625" defaultRowHeight="45.75" customHeight="1" x14ac:dyDescent="0.3"/>
  <cols>
    <col min="1" max="1" width="46.7109375" style="1" customWidth="1"/>
    <col min="2" max="2" width="9.140625" style="1"/>
    <col min="3" max="3" width="39.28515625" style="1" customWidth="1"/>
    <col min="4" max="4" width="21.42578125" style="1" customWidth="1"/>
    <col min="5" max="5" width="21.42578125" style="8" customWidth="1"/>
    <col min="6" max="6" width="21.42578125" style="1" customWidth="1"/>
    <col min="7" max="7" width="21.42578125" style="8" customWidth="1"/>
    <col min="8" max="8" width="22" style="1" customWidth="1"/>
    <col min="9" max="9" width="21" style="4" customWidth="1"/>
    <col min="10" max="10" width="22.5703125" style="10" customWidth="1"/>
    <col min="11" max="11" width="23.5703125" style="10" customWidth="1"/>
    <col min="12" max="12" width="16.85546875" style="21" customWidth="1"/>
    <col min="13" max="13" width="14.85546875" style="21" customWidth="1"/>
    <col min="14" max="14" width="13.42578125" style="1" customWidth="1"/>
    <col min="15" max="15" width="13.5703125" style="1" customWidth="1"/>
    <col min="16" max="16384" width="9.140625" style="1"/>
  </cols>
  <sheetData>
    <row r="1" spans="1:15" ht="45.75" customHeight="1" x14ac:dyDescent="0.3">
      <c r="A1" s="104" t="s">
        <v>33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</row>
    <row r="2" spans="1:15" ht="30.75" customHeight="1" x14ac:dyDescent="0.3">
      <c r="A2" s="105" t="s">
        <v>74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</row>
    <row r="3" spans="1:15" ht="18.75" x14ac:dyDescent="0.3">
      <c r="A3" s="107"/>
      <c r="B3" s="108"/>
      <c r="C3" s="108"/>
      <c r="D3" s="108"/>
      <c r="E3" s="108"/>
      <c r="F3" s="108"/>
      <c r="G3" s="108"/>
      <c r="H3" s="109"/>
      <c r="I3" s="109"/>
      <c r="J3" s="109"/>
      <c r="K3" s="109"/>
    </row>
    <row r="4" spans="1:15" ht="29.25" customHeight="1" x14ac:dyDescent="0.3">
      <c r="A4" s="110" t="s">
        <v>68</v>
      </c>
      <c r="B4" s="113" t="s">
        <v>69</v>
      </c>
      <c r="C4" s="72"/>
      <c r="D4" s="115" t="s">
        <v>1</v>
      </c>
      <c r="E4" s="115"/>
      <c r="F4" s="115"/>
      <c r="G4" s="115"/>
      <c r="H4" s="115" t="s">
        <v>81</v>
      </c>
      <c r="I4" s="115"/>
      <c r="J4" s="115"/>
      <c r="K4" s="115"/>
      <c r="L4" s="115"/>
      <c r="M4" s="115"/>
      <c r="N4" s="115"/>
      <c r="O4" s="115"/>
    </row>
    <row r="5" spans="1:15" ht="122.25" customHeight="1" x14ac:dyDescent="0.3">
      <c r="A5" s="111"/>
      <c r="B5" s="114"/>
      <c r="C5" s="73" t="s">
        <v>34</v>
      </c>
      <c r="D5" s="5" t="s">
        <v>2</v>
      </c>
      <c r="E5" s="12" t="s">
        <v>3</v>
      </c>
      <c r="F5" s="5" t="s">
        <v>2</v>
      </c>
      <c r="G5" s="12" t="s">
        <v>3</v>
      </c>
      <c r="H5" s="116" t="s">
        <v>2</v>
      </c>
      <c r="I5" s="117"/>
      <c r="J5" s="118" t="s">
        <v>3</v>
      </c>
      <c r="K5" s="119"/>
      <c r="L5" s="120" t="s">
        <v>71</v>
      </c>
      <c r="M5" s="120"/>
      <c r="N5" s="121" t="s">
        <v>72</v>
      </c>
      <c r="O5" s="121"/>
    </row>
    <row r="6" spans="1:15" ht="24" customHeight="1" x14ac:dyDescent="0.3">
      <c r="A6" s="112"/>
      <c r="B6" s="114"/>
      <c r="C6" s="73"/>
      <c r="D6" s="122">
        <v>45966</v>
      </c>
      <c r="E6" s="123"/>
      <c r="F6" s="122">
        <v>45973</v>
      </c>
      <c r="G6" s="123"/>
      <c r="H6" s="7" t="s">
        <v>4</v>
      </c>
      <c r="I6" s="7" t="s">
        <v>5</v>
      </c>
      <c r="J6" s="9" t="s">
        <v>4</v>
      </c>
      <c r="K6" s="9" t="s">
        <v>5</v>
      </c>
      <c r="L6" s="16" t="s">
        <v>4</v>
      </c>
      <c r="M6" s="71" t="s">
        <v>70</v>
      </c>
      <c r="N6" s="16" t="s">
        <v>4</v>
      </c>
      <c r="O6" s="16" t="s">
        <v>70</v>
      </c>
    </row>
    <row r="7" spans="1:15" ht="18.75" x14ac:dyDescent="0.3">
      <c r="A7" s="3" t="s">
        <v>49</v>
      </c>
      <c r="B7" s="74" t="s">
        <v>6</v>
      </c>
      <c r="C7" s="74" t="s">
        <v>45</v>
      </c>
      <c r="D7" s="29">
        <v>648</v>
      </c>
      <c r="E7" s="13">
        <v>0</v>
      </c>
      <c r="F7" s="80">
        <v>963</v>
      </c>
      <c r="G7" s="13">
        <v>0</v>
      </c>
      <c r="H7" s="33">
        <f t="shared" ref="H7:H46" si="0">F7/D7*100</f>
        <v>148.61111111111111</v>
      </c>
      <c r="I7" s="6">
        <f t="shared" ref="I7:I46" si="1">F7-D7</f>
        <v>315</v>
      </c>
      <c r="J7" s="14">
        <v>0</v>
      </c>
      <c r="K7" s="17">
        <f t="shared" ref="K7:K46" si="2">G7-E7</f>
        <v>0</v>
      </c>
      <c r="L7" s="71">
        <f t="shared" ref="L7:L46" si="3">G7/F7*100</f>
        <v>0</v>
      </c>
      <c r="M7" s="71">
        <f t="shared" ref="M7:M16" si="4">G7-F7</f>
        <v>-963</v>
      </c>
      <c r="N7" s="103">
        <f>SUM(L7:L12)/5</f>
        <v>85.780873808919921</v>
      </c>
      <c r="O7" s="100">
        <f>SUM(M7:M12)/5</f>
        <v>-271.5</v>
      </c>
    </row>
    <row r="8" spans="1:15" ht="18.75" x14ac:dyDescent="0.3">
      <c r="A8" s="3" t="s">
        <v>50</v>
      </c>
      <c r="B8" s="74" t="s">
        <v>6</v>
      </c>
      <c r="C8" s="74"/>
      <c r="D8" s="30">
        <v>1078</v>
      </c>
      <c r="E8" s="13">
        <v>778.75</v>
      </c>
      <c r="F8" s="80">
        <v>868</v>
      </c>
      <c r="G8" s="13">
        <v>811</v>
      </c>
      <c r="H8" s="32">
        <f t="shared" si="0"/>
        <v>80.519480519480524</v>
      </c>
      <c r="I8" s="6">
        <f t="shared" si="1"/>
        <v>-210</v>
      </c>
      <c r="J8" s="28">
        <f t="shared" ref="J8:J46" si="5">G8/E8*100</f>
        <v>104.14125200642054</v>
      </c>
      <c r="K8" s="34">
        <f t="shared" si="2"/>
        <v>32.25</v>
      </c>
      <c r="L8" s="20">
        <f t="shared" si="3"/>
        <v>93.433179723502306</v>
      </c>
      <c r="M8" s="71">
        <f t="shared" si="4"/>
        <v>-57</v>
      </c>
      <c r="N8" s="103"/>
      <c r="O8" s="100"/>
    </row>
    <row r="9" spans="1:15" ht="18.75" x14ac:dyDescent="0.3">
      <c r="A9" s="3" t="s">
        <v>10</v>
      </c>
      <c r="B9" s="74" t="s">
        <v>6</v>
      </c>
      <c r="C9" s="74"/>
      <c r="D9" s="30">
        <v>393</v>
      </c>
      <c r="E9" s="13">
        <v>244</v>
      </c>
      <c r="F9" s="80">
        <v>367.33333333333331</v>
      </c>
      <c r="G9" s="13">
        <v>237</v>
      </c>
      <c r="H9" s="32">
        <f t="shared" si="0"/>
        <v>93.469041560644612</v>
      </c>
      <c r="I9" s="6">
        <f t="shared" si="1"/>
        <v>-25.666666666666686</v>
      </c>
      <c r="J9" s="14">
        <f t="shared" si="5"/>
        <v>97.131147540983605</v>
      </c>
      <c r="K9" s="17">
        <f t="shared" si="2"/>
        <v>-7</v>
      </c>
      <c r="L9" s="20">
        <f t="shared" si="3"/>
        <v>64.51905626134301</v>
      </c>
      <c r="M9" s="71">
        <f t="shared" si="4"/>
        <v>-130.33333333333331</v>
      </c>
      <c r="N9" s="103"/>
      <c r="O9" s="100"/>
    </row>
    <row r="10" spans="1:15" ht="18.75" x14ac:dyDescent="0.3">
      <c r="A10" s="3" t="s">
        <v>7</v>
      </c>
      <c r="B10" s="74" t="s">
        <v>6</v>
      </c>
      <c r="C10" s="74"/>
      <c r="D10" s="30">
        <v>485</v>
      </c>
      <c r="E10" s="13">
        <v>480.25</v>
      </c>
      <c r="F10" s="80">
        <v>502.66666666666669</v>
      </c>
      <c r="G10" s="13">
        <v>472.75</v>
      </c>
      <c r="H10" s="33">
        <f t="shared" si="0"/>
        <v>103.64261168384881</v>
      </c>
      <c r="I10" s="6">
        <f t="shared" si="1"/>
        <v>17.666666666666686</v>
      </c>
      <c r="J10" s="14">
        <f t="shared" si="5"/>
        <v>98.438313378448726</v>
      </c>
      <c r="K10" s="17">
        <f t="shared" si="2"/>
        <v>-7.5</v>
      </c>
      <c r="L10" s="20">
        <f t="shared" si="3"/>
        <v>94.048408488063657</v>
      </c>
      <c r="M10" s="71">
        <f t="shared" si="4"/>
        <v>-29.916666666666686</v>
      </c>
      <c r="N10" s="103"/>
      <c r="O10" s="100"/>
    </row>
    <row r="11" spans="1:15" ht="18.75" x14ac:dyDescent="0.3">
      <c r="A11" s="3" t="s">
        <v>11</v>
      </c>
      <c r="B11" s="74" t="s">
        <v>6</v>
      </c>
      <c r="C11" s="74"/>
      <c r="D11" s="30">
        <v>343</v>
      </c>
      <c r="E11" s="13">
        <v>307</v>
      </c>
      <c r="F11" s="80">
        <v>343</v>
      </c>
      <c r="G11" s="13">
        <v>325.25</v>
      </c>
      <c r="H11" s="32">
        <f t="shared" si="0"/>
        <v>100</v>
      </c>
      <c r="I11" s="6">
        <f t="shared" si="1"/>
        <v>0</v>
      </c>
      <c r="J11" s="28">
        <f t="shared" si="5"/>
        <v>105.94462540716611</v>
      </c>
      <c r="K11" s="34">
        <f t="shared" si="2"/>
        <v>18.25</v>
      </c>
      <c r="L11" s="20">
        <f t="shared" si="3"/>
        <v>94.825072886297377</v>
      </c>
      <c r="M11" s="71">
        <f t="shared" si="4"/>
        <v>-17.75</v>
      </c>
      <c r="N11" s="103"/>
      <c r="O11" s="100"/>
    </row>
    <row r="12" spans="1:15" ht="18.75" x14ac:dyDescent="0.3">
      <c r="A12" s="3" t="s">
        <v>12</v>
      </c>
      <c r="B12" s="74" t="s">
        <v>6</v>
      </c>
      <c r="C12" s="74" t="s">
        <v>47</v>
      </c>
      <c r="D12" s="30">
        <v>890</v>
      </c>
      <c r="E12" s="13">
        <v>730.5</v>
      </c>
      <c r="F12" s="80">
        <v>890</v>
      </c>
      <c r="G12" s="13">
        <v>730.5</v>
      </c>
      <c r="H12" s="32">
        <f t="shared" si="0"/>
        <v>100</v>
      </c>
      <c r="I12" s="6">
        <f t="shared" si="1"/>
        <v>0</v>
      </c>
      <c r="J12" s="14">
        <f t="shared" si="5"/>
        <v>100</v>
      </c>
      <c r="K12" s="17">
        <f t="shared" si="2"/>
        <v>0</v>
      </c>
      <c r="L12" s="20">
        <f t="shared" si="3"/>
        <v>82.078651685393254</v>
      </c>
      <c r="M12" s="71">
        <f t="shared" si="4"/>
        <v>-159.5</v>
      </c>
      <c r="N12" s="103"/>
      <c r="O12" s="100"/>
    </row>
    <row r="13" spans="1:15" ht="57" customHeight="1" x14ac:dyDescent="0.3">
      <c r="A13" s="3" t="s">
        <v>13</v>
      </c>
      <c r="B13" s="74" t="s">
        <v>6</v>
      </c>
      <c r="C13" s="74" t="s">
        <v>51</v>
      </c>
      <c r="D13" s="30">
        <v>178.66666666666666</v>
      </c>
      <c r="E13" s="13">
        <v>103.83333333333333</v>
      </c>
      <c r="F13" s="80">
        <v>178.66666666666666</v>
      </c>
      <c r="G13" s="13">
        <v>103.83333333333333</v>
      </c>
      <c r="H13" s="32">
        <f t="shared" si="0"/>
        <v>100</v>
      </c>
      <c r="I13" s="11">
        <f t="shared" si="1"/>
        <v>0</v>
      </c>
      <c r="J13" s="15">
        <f t="shared" si="5"/>
        <v>100</v>
      </c>
      <c r="K13" s="26">
        <f t="shared" si="2"/>
        <v>0</v>
      </c>
      <c r="L13" s="20">
        <f t="shared" si="3"/>
        <v>58.115671641791046</v>
      </c>
      <c r="M13" s="71">
        <f t="shared" si="4"/>
        <v>-74.833333333333329</v>
      </c>
      <c r="N13" s="18"/>
      <c r="O13" s="2"/>
    </row>
    <row r="14" spans="1:15" ht="18.75" x14ac:dyDescent="0.3">
      <c r="A14" s="3" t="s">
        <v>67</v>
      </c>
      <c r="B14" s="74" t="s">
        <v>6</v>
      </c>
      <c r="C14" s="74"/>
      <c r="D14" s="30">
        <v>277.5</v>
      </c>
      <c r="E14" s="13">
        <v>158.5</v>
      </c>
      <c r="F14" s="80">
        <v>277.5</v>
      </c>
      <c r="G14" s="13">
        <v>309.66666666666669</v>
      </c>
      <c r="H14" s="32">
        <f t="shared" si="0"/>
        <v>100</v>
      </c>
      <c r="I14" s="11">
        <f t="shared" si="1"/>
        <v>0</v>
      </c>
      <c r="J14" s="27">
        <f t="shared" si="5"/>
        <v>195.37329127234491</v>
      </c>
      <c r="K14" s="79">
        <f t="shared" si="2"/>
        <v>151.16666666666669</v>
      </c>
      <c r="L14" s="20">
        <f t="shared" si="3"/>
        <v>111.59159159159159</v>
      </c>
      <c r="M14" s="71">
        <f t="shared" si="4"/>
        <v>32.166666666666686</v>
      </c>
      <c r="N14" s="18"/>
      <c r="O14" s="2"/>
    </row>
    <row r="15" spans="1:15" ht="18.75" x14ac:dyDescent="0.3">
      <c r="A15" s="3" t="s">
        <v>14</v>
      </c>
      <c r="B15" s="74" t="s">
        <v>6</v>
      </c>
      <c r="C15" s="74"/>
      <c r="D15" s="30">
        <v>549.33333333333337</v>
      </c>
      <c r="E15" s="13">
        <v>484.38</v>
      </c>
      <c r="F15" s="80">
        <v>549.33333333333337</v>
      </c>
      <c r="G15" s="13">
        <v>514.13</v>
      </c>
      <c r="H15" s="32">
        <f t="shared" si="0"/>
        <v>100</v>
      </c>
      <c r="I15" s="11">
        <f t="shared" si="1"/>
        <v>0</v>
      </c>
      <c r="J15" s="27">
        <f t="shared" si="5"/>
        <v>106.14187208390106</v>
      </c>
      <c r="K15" s="79">
        <f t="shared" si="2"/>
        <v>29.75</v>
      </c>
      <c r="L15" s="20">
        <f t="shared" si="3"/>
        <v>93.591626213592221</v>
      </c>
      <c r="M15" s="71">
        <f t="shared" si="4"/>
        <v>-35.203333333333376</v>
      </c>
      <c r="N15" s="18"/>
      <c r="O15" s="2"/>
    </row>
    <row r="16" spans="1:15" ht="93.75" x14ac:dyDescent="0.3">
      <c r="A16" s="3" t="s">
        <v>15</v>
      </c>
      <c r="B16" s="74" t="s">
        <v>6</v>
      </c>
      <c r="C16" s="74" t="s">
        <v>65</v>
      </c>
      <c r="D16" s="30">
        <v>1213.6666666666667</v>
      </c>
      <c r="E16" s="13">
        <v>1094.5625</v>
      </c>
      <c r="F16" s="80">
        <v>951</v>
      </c>
      <c r="G16" s="13">
        <v>1076.3633333333335</v>
      </c>
      <c r="H16" s="32">
        <f t="shared" si="0"/>
        <v>78.357594067563852</v>
      </c>
      <c r="I16" s="11">
        <f t="shared" si="1"/>
        <v>-262.66666666666674</v>
      </c>
      <c r="J16" s="14">
        <f t="shared" si="5"/>
        <v>98.337311330630598</v>
      </c>
      <c r="K16" s="17">
        <f t="shared" si="2"/>
        <v>-18.199166666666542</v>
      </c>
      <c r="L16" s="20">
        <f t="shared" si="3"/>
        <v>113.18226428321067</v>
      </c>
      <c r="M16" s="71">
        <f t="shared" si="4"/>
        <v>125.36333333333346</v>
      </c>
      <c r="N16" s="103">
        <f>SUM(L16:L22)/7</f>
        <v>88.38452370517544</v>
      </c>
      <c r="O16" s="100">
        <f>SUM(M16:M22)/7</f>
        <v>-65.648214285714218</v>
      </c>
    </row>
    <row r="17" spans="1:15" ht="18.75" x14ac:dyDescent="0.3">
      <c r="A17" s="3" t="s">
        <v>35</v>
      </c>
      <c r="B17" s="74" t="s">
        <v>8</v>
      </c>
      <c r="C17" s="74" t="s">
        <v>48</v>
      </c>
      <c r="D17" s="30">
        <v>219.20000000000002</v>
      </c>
      <c r="E17" s="13">
        <v>166.4675</v>
      </c>
      <c r="F17" s="80">
        <v>217.86666666666667</v>
      </c>
      <c r="G17" s="13">
        <v>192.4975</v>
      </c>
      <c r="H17" s="32">
        <f t="shared" si="0"/>
        <v>99.391727493917273</v>
      </c>
      <c r="I17" s="6">
        <f t="shared" si="1"/>
        <v>-1.3333333333333428</v>
      </c>
      <c r="J17" s="28">
        <f t="shared" si="5"/>
        <v>115.63668583957829</v>
      </c>
      <c r="K17" s="34">
        <f t="shared" si="2"/>
        <v>26.03</v>
      </c>
      <c r="L17" s="20">
        <f t="shared" si="3"/>
        <v>88.35564565483476</v>
      </c>
      <c r="M17" s="71">
        <f>G18-F18</f>
        <v>-111.95833333333331</v>
      </c>
      <c r="N17" s="103"/>
      <c r="O17" s="100"/>
    </row>
    <row r="18" spans="1:15" ht="18.75" x14ac:dyDescent="0.3">
      <c r="A18" s="3" t="s">
        <v>36</v>
      </c>
      <c r="B18" s="74" t="s">
        <v>6</v>
      </c>
      <c r="C18" s="74" t="s">
        <v>41</v>
      </c>
      <c r="D18" s="30">
        <v>452.33333333333331</v>
      </c>
      <c r="E18" s="13">
        <v>340.375</v>
      </c>
      <c r="F18" s="80">
        <v>452.33333333333331</v>
      </c>
      <c r="G18" s="13">
        <v>340.375</v>
      </c>
      <c r="H18" s="32">
        <f t="shared" si="0"/>
        <v>100</v>
      </c>
      <c r="I18" s="6">
        <f t="shared" si="1"/>
        <v>0</v>
      </c>
      <c r="J18" s="14">
        <f t="shared" si="5"/>
        <v>100</v>
      </c>
      <c r="K18" s="17">
        <f t="shared" si="2"/>
        <v>0</v>
      </c>
      <c r="L18" s="20">
        <f t="shared" si="3"/>
        <v>75.248710390567425</v>
      </c>
      <c r="M18" s="71">
        <f t="shared" ref="M18:M27" si="6">G18-F18</f>
        <v>-111.95833333333331</v>
      </c>
      <c r="N18" s="103"/>
      <c r="O18" s="100"/>
    </row>
    <row r="19" spans="1:15" ht="37.5" x14ac:dyDescent="0.3">
      <c r="A19" s="3" t="s">
        <v>37</v>
      </c>
      <c r="B19" s="74" t="s">
        <v>6</v>
      </c>
      <c r="C19" s="74" t="s">
        <v>52</v>
      </c>
      <c r="D19" s="30">
        <v>632.9133333333333</v>
      </c>
      <c r="E19" s="13">
        <v>512.84749999999997</v>
      </c>
      <c r="F19" s="80">
        <v>632.9133333333333</v>
      </c>
      <c r="G19" s="13">
        <v>531.66250000000002</v>
      </c>
      <c r="H19" s="32">
        <f t="shared" si="0"/>
        <v>100</v>
      </c>
      <c r="I19" s="6">
        <f t="shared" si="1"/>
        <v>0</v>
      </c>
      <c r="J19" s="28">
        <f t="shared" si="5"/>
        <v>103.66873193298203</v>
      </c>
      <c r="K19" s="34">
        <f t="shared" si="2"/>
        <v>18.815000000000055</v>
      </c>
      <c r="L19" s="20">
        <f t="shared" si="3"/>
        <v>84.002417392586665</v>
      </c>
      <c r="M19" s="71">
        <f t="shared" si="6"/>
        <v>-101.25083333333328</v>
      </c>
      <c r="N19" s="103"/>
      <c r="O19" s="100"/>
    </row>
    <row r="20" spans="1:15" ht="38.25" customHeight="1" x14ac:dyDescent="0.3">
      <c r="A20" s="3" t="s">
        <v>38</v>
      </c>
      <c r="B20" s="74" t="s">
        <v>6</v>
      </c>
      <c r="C20" s="74" t="s">
        <v>52</v>
      </c>
      <c r="D20" s="30">
        <v>698.66666666666663</v>
      </c>
      <c r="E20" s="13">
        <v>710.33333333333337</v>
      </c>
      <c r="F20" s="80">
        <v>698.66666666666663</v>
      </c>
      <c r="G20" s="13">
        <v>710.33333333333337</v>
      </c>
      <c r="H20" s="32">
        <f t="shared" si="0"/>
        <v>100</v>
      </c>
      <c r="I20" s="6">
        <f t="shared" si="1"/>
        <v>0</v>
      </c>
      <c r="J20" s="14">
        <f t="shared" si="5"/>
        <v>100</v>
      </c>
      <c r="K20" s="17">
        <f t="shared" si="2"/>
        <v>0</v>
      </c>
      <c r="L20" s="20">
        <f t="shared" si="3"/>
        <v>101.66984732824429</v>
      </c>
      <c r="M20" s="71">
        <f t="shared" si="6"/>
        <v>11.666666666666742</v>
      </c>
      <c r="N20" s="103"/>
      <c r="O20" s="100"/>
    </row>
    <row r="21" spans="1:15" ht="37.5" x14ac:dyDescent="0.3">
      <c r="A21" s="3" t="s">
        <v>16</v>
      </c>
      <c r="B21" s="74" t="s">
        <v>8</v>
      </c>
      <c r="C21" s="74" t="s">
        <v>52</v>
      </c>
      <c r="D21" s="30">
        <v>139.66666666666666</v>
      </c>
      <c r="E21" s="13">
        <v>117.25</v>
      </c>
      <c r="F21" s="80">
        <v>138</v>
      </c>
      <c r="G21" s="13">
        <v>108.6</v>
      </c>
      <c r="H21" s="32">
        <f t="shared" si="0"/>
        <v>98.806682577565638</v>
      </c>
      <c r="I21" s="6">
        <f t="shared" si="1"/>
        <v>-1.6666666666666572</v>
      </c>
      <c r="J21" s="14">
        <f t="shared" si="5"/>
        <v>92.622601279317692</v>
      </c>
      <c r="K21" s="17">
        <f t="shared" si="2"/>
        <v>-8.6500000000000057</v>
      </c>
      <c r="L21" s="20">
        <f t="shared" si="3"/>
        <v>78.695652173913047</v>
      </c>
      <c r="M21" s="71">
        <f t="shared" si="6"/>
        <v>-29.400000000000006</v>
      </c>
      <c r="N21" s="103"/>
      <c r="O21" s="100"/>
    </row>
    <row r="22" spans="1:15" ht="18.75" x14ac:dyDescent="0.3">
      <c r="A22" s="3" t="s">
        <v>39</v>
      </c>
      <c r="B22" s="74" t="s">
        <v>6</v>
      </c>
      <c r="C22" s="74"/>
      <c r="D22" s="30">
        <v>1091.3333333333333</v>
      </c>
      <c r="E22" s="13">
        <v>835.33333333333337</v>
      </c>
      <c r="F22" s="80">
        <v>1077.3333333333333</v>
      </c>
      <c r="G22" s="13">
        <v>835.33333333333337</v>
      </c>
      <c r="H22" s="32">
        <f t="shared" si="0"/>
        <v>98.71716554673182</v>
      </c>
      <c r="I22" s="6">
        <f t="shared" si="1"/>
        <v>-14</v>
      </c>
      <c r="J22" s="14">
        <f t="shared" si="5"/>
        <v>100</v>
      </c>
      <c r="K22" s="17">
        <f t="shared" si="2"/>
        <v>0</v>
      </c>
      <c r="L22" s="20">
        <f t="shared" si="3"/>
        <v>77.537128712871294</v>
      </c>
      <c r="M22" s="71">
        <f t="shared" si="6"/>
        <v>-241.99999999999989</v>
      </c>
      <c r="N22" s="103"/>
      <c r="O22" s="100"/>
    </row>
    <row r="23" spans="1:15" ht="18.75" x14ac:dyDescent="0.3">
      <c r="A23" s="3" t="s">
        <v>17</v>
      </c>
      <c r="B23" s="74" t="s">
        <v>9</v>
      </c>
      <c r="C23" s="74"/>
      <c r="D23" s="30">
        <v>151.33333333333334</v>
      </c>
      <c r="E23" s="13">
        <v>149.25</v>
      </c>
      <c r="F23" s="80">
        <v>153.66666666666666</v>
      </c>
      <c r="G23" s="13">
        <v>158</v>
      </c>
      <c r="H23" s="32">
        <f t="shared" si="0"/>
        <v>101.54185022026429</v>
      </c>
      <c r="I23" s="6">
        <f t="shared" si="1"/>
        <v>2.3333333333333144</v>
      </c>
      <c r="J23" s="28">
        <f t="shared" si="5"/>
        <v>105.86264656616416</v>
      </c>
      <c r="K23" s="34">
        <f t="shared" si="2"/>
        <v>8.75</v>
      </c>
      <c r="L23" s="20">
        <f t="shared" si="3"/>
        <v>102.81995661605208</v>
      </c>
      <c r="M23" s="71">
        <f t="shared" si="6"/>
        <v>4.3333333333333428</v>
      </c>
      <c r="N23" s="18"/>
      <c r="O23" s="2"/>
    </row>
    <row r="24" spans="1:15" ht="18.75" x14ac:dyDescent="0.3">
      <c r="A24" s="3" t="s">
        <v>18</v>
      </c>
      <c r="B24" s="74" t="s">
        <v>6</v>
      </c>
      <c r="C24" s="74" t="s">
        <v>53</v>
      </c>
      <c r="D24" s="30">
        <v>111</v>
      </c>
      <c r="E24" s="13">
        <v>95.974999999999994</v>
      </c>
      <c r="F24" s="80">
        <v>111</v>
      </c>
      <c r="G24" s="13">
        <v>96.474999999999994</v>
      </c>
      <c r="H24" s="32">
        <f t="shared" si="0"/>
        <v>100</v>
      </c>
      <c r="I24" s="6">
        <f t="shared" si="1"/>
        <v>0</v>
      </c>
      <c r="J24" s="14">
        <f t="shared" si="5"/>
        <v>100.52096900234434</v>
      </c>
      <c r="K24" s="17">
        <f t="shared" si="2"/>
        <v>0.5</v>
      </c>
      <c r="L24" s="20">
        <f t="shared" si="3"/>
        <v>86.914414414414409</v>
      </c>
      <c r="M24" s="71">
        <f t="shared" si="6"/>
        <v>-14.525000000000006</v>
      </c>
      <c r="N24" s="18"/>
      <c r="O24" s="2"/>
    </row>
    <row r="25" spans="1:15" ht="56.25" x14ac:dyDescent="0.3">
      <c r="A25" s="3" t="s">
        <v>19</v>
      </c>
      <c r="B25" s="74" t="s">
        <v>6</v>
      </c>
      <c r="C25" s="74" t="s">
        <v>54</v>
      </c>
      <c r="D25" s="30">
        <v>315</v>
      </c>
      <c r="E25" s="13">
        <v>266.97749999999996</v>
      </c>
      <c r="F25" s="80">
        <v>336</v>
      </c>
      <c r="G25" s="13">
        <v>265.65499999999997</v>
      </c>
      <c r="H25" s="33">
        <f t="shared" si="0"/>
        <v>106.66666666666667</v>
      </c>
      <c r="I25" s="28">
        <f t="shared" si="1"/>
        <v>21</v>
      </c>
      <c r="J25" s="14">
        <f t="shared" si="5"/>
        <v>99.50463990411177</v>
      </c>
      <c r="K25" s="17">
        <f t="shared" si="2"/>
        <v>-1.3224999999999909</v>
      </c>
      <c r="L25" s="20">
        <f t="shared" si="3"/>
        <v>79.063988095238088</v>
      </c>
      <c r="M25" s="71">
        <f t="shared" si="6"/>
        <v>-70.345000000000027</v>
      </c>
      <c r="N25" s="18"/>
      <c r="O25" s="2"/>
    </row>
    <row r="26" spans="1:15" ht="56.25" x14ac:dyDescent="0.3">
      <c r="A26" s="3" t="s">
        <v>40</v>
      </c>
      <c r="B26" s="74" t="s">
        <v>6</v>
      </c>
      <c r="C26" s="74" t="s">
        <v>55</v>
      </c>
      <c r="D26" s="30">
        <v>327</v>
      </c>
      <c r="E26" s="13">
        <v>330.73750000000001</v>
      </c>
      <c r="F26" s="80">
        <v>343.66666666666669</v>
      </c>
      <c r="G26" s="13">
        <v>330.73750000000001</v>
      </c>
      <c r="H26" s="33">
        <f t="shared" si="0"/>
        <v>105.09683995922529</v>
      </c>
      <c r="I26" s="28">
        <f t="shared" si="1"/>
        <v>16.666666666666686</v>
      </c>
      <c r="J26" s="14">
        <f t="shared" si="5"/>
        <v>100</v>
      </c>
      <c r="K26" s="17">
        <f t="shared" si="2"/>
        <v>0</v>
      </c>
      <c r="L26" s="20">
        <f t="shared" si="3"/>
        <v>96.237875848690592</v>
      </c>
      <c r="M26" s="71">
        <f t="shared" si="6"/>
        <v>-12.929166666666674</v>
      </c>
      <c r="N26" s="18"/>
      <c r="O26" s="2"/>
    </row>
    <row r="27" spans="1:15" ht="18.75" x14ac:dyDescent="0.3">
      <c r="A27" s="3" t="s">
        <v>20</v>
      </c>
      <c r="B27" s="74" t="s">
        <v>6</v>
      </c>
      <c r="C27" s="74" t="s">
        <v>56</v>
      </c>
      <c r="D27" s="30">
        <v>920</v>
      </c>
      <c r="E27" s="13">
        <v>667.66666666666663</v>
      </c>
      <c r="F27" s="80">
        <v>920</v>
      </c>
      <c r="G27" s="13">
        <v>1193.9000000000001</v>
      </c>
      <c r="H27" s="32">
        <f t="shared" si="0"/>
        <v>100</v>
      </c>
      <c r="I27" s="6">
        <f t="shared" si="1"/>
        <v>0</v>
      </c>
      <c r="J27" s="28">
        <f t="shared" si="5"/>
        <v>178.8167748377434</v>
      </c>
      <c r="K27" s="34">
        <f t="shared" si="2"/>
        <v>526.23333333333346</v>
      </c>
      <c r="L27" s="20">
        <f t="shared" si="3"/>
        <v>129.77173913043478</v>
      </c>
      <c r="M27" s="71">
        <f t="shared" si="6"/>
        <v>273.90000000000009</v>
      </c>
      <c r="N27" s="18"/>
      <c r="O27" s="2"/>
    </row>
    <row r="28" spans="1:15" ht="18.75" x14ac:dyDescent="0.3">
      <c r="A28" s="3" t="s">
        <v>21</v>
      </c>
      <c r="B28" s="74" t="s">
        <v>6</v>
      </c>
      <c r="C28" s="74"/>
      <c r="D28" s="30">
        <v>56.333333333333336</v>
      </c>
      <c r="E28" s="13">
        <v>44.150000000000006</v>
      </c>
      <c r="F28" s="80">
        <v>57.333333333333336</v>
      </c>
      <c r="G28" s="13">
        <v>47.39</v>
      </c>
      <c r="H28" s="32">
        <f t="shared" si="0"/>
        <v>101.77514792899409</v>
      </c>
      <c r="I28" s="6">
        <f t="shared" si="1"/>
        <v>1</v>
      </c>
      <c r="J28" s="28">
        <f t="shared" si="5"/>
        <v>107.33861834654586</v>
      </c>
      <c r="K28" s="34">
        <f t="shared" si="2"/>
        <v>3.2399999999999949</v>
      </c>
      <c r="L28" s="20">
        <f t="shared" si="3"/>
        <v>82.656976744186039</v>
      </c>
      <c r="M28" s="71">
        <f>G29-F29</f>
        <v>-1119.4033333333332</v>
      </c>
      <c r="N28" s="18"/>
      <c r="O28" s="2"/>
    </row>
    <row r="29" spans="1:15" ht="18.75" x14ac:dyDescent="0.3">
      <c r="A29" s="3" t="s">
        <v>22</v>
      </c>
      <c r="B29" s="74" t="s">
        <v>6</v>
      </c>
      <c r="C29" s="74" t="s">
        <v>57</v>
      </c>
      <c r="D29" s="30">
        <v>3446.1533333333332</v>
      </c>
      <c r="E29" s="13">
        <v>2326.75</v>
      </c>
      <c r="F29" s="80">
        <v>3446.1533333333332</v>
      </c>
      <c r="G29" s="13">
        <v>2326.75</v>
      </c>
      <c r="H29" s="32">
        <f t="shared" si="0"/>
        <v>100</v>
      </c>
      <c r="I29" s="6">
        <f t="shared" si="1"/>
        <v>0</v>
      </c>
      <c r="J29" s="14">
        <f t="shared" si="5"/>
        <v>100</v>
      </c>
      <c r="K29" s="17">
        <f t="shared" si="2"/>
        <v>0</v>
      </c>
      <c r="L29" s="20">
        <f t="shared" si="3"/>
        <v>67.517309154361485</v>
      </c>
      <c r="M29" s="71">
        <f>G29-F29</f>
        <v>-1119.4033333333332</v>
      </c>
      <c r="N29" s="18"/>
      <c r="O29" s="2"/>
    </row>
    <row r="30" spans="1:15" ht="18.75" x14ac:dyDescent="0.3">
      <c r="A30" s="3" t="s">
        <v>23</v>
      </c>
      <c r="B30" s="74" t="s">
        <v>6</v>
      </c>
      <c r="C30" s="74" t="s">
        <v>58</v>
      </c>
      <c r="D30" s="30">
        <v>61.666666666666664</v>
      </c>
      <c r="E30" s="13">
        <v>57.225000000000001</v>
      </c>
      <c r="F30" s="80">
        <v>61.666666666666664</v>
      </c>
      <c r="G30" s="13">
        <v>57.225000000000001</v>
      </c>
      <c r="H30" s="32">
        <f t="shared" si="0"/>
        <v>100</v>
      </c>
      <c r="I30" s="6">
        <f t="shared" si="1"/>
        <v>0</v>
      </c>
      <c r="J30" s="14">
        <f t="shared" si="5"/>
        <v>100</v>
      </c>
      <c r="K30" s="17">
        <f t="shared" si="2"/>
        <v>0</v>
      </c>
      <c r="L30" s="20">
        <f t="shared" si="3"/>
        <v>92.797297297297305</v>
      </c>
      <c r="M30" s="71">
        <f>G31-F31</f>
        <v>-17.333333333333343</v>
      </c>
      <c r="N30" s="18"/>
      <c r="O30" s="2"/>
    </row>
    <row r="31" spans="1:15" ht="37.5" x14ac:dyDescent="0.3">
      <c r="A31" s="3" t="s">
        <v>24</v>
      </c>
      <c r="B31" s="74" t="s">
        <v>6</v>
      </c>
      <c r="C31" s="74"/>
      <c r="D31" s="30">
        <v>100.66666666666667</v>
      </c>
      <c r="E31" s="13">
        <v>86</v>
      </c>
      <c r="F31" s="80">
        <v>100.66666666666667</v>
      </c>
      <c r="G31" s="13">
        <v>83.333333333333329</v>
      </c>
      <c r="H31" s="32">
        <f t="shared" si="0"/>
        <v>100</v>
      </c>
      <c r="I31" s="6">
        <f t="shared" si="1"/>
        <v>0</v>
      </c>
      <c r="J31" s="14">
        <f t="shared" si="5"/>
        <v>96.899224806201545</v>
      </c>
      <c r="K31" s="17">
        <f t="shared" si="2"/>
        <v>-2.6666666666666714</v>
      </c>
      <c r="L31" s="20">
        <f t="shared" si="3"/>
        <v>82.781456953642376</v>
      </c>
      <c r="M31" s="71">
        <f t="shared" ref="M31:M46" si="7">G31-F31</f>
        <v>-17.333333333333343</v>
      </c>
      <c r="N31" s="103">
        <f>SUM(L31:L32)/2</f>
        <v>85.305660894757267</v>
      </c>
      <c r="O31" s="100">
        <f>SUM(M31:M32)/2</f>
        <v>-14.339166666666664</v>
      </c>
    </row>
    <row r="32" spans="1:15" ht="37.5" x14ac:dyDescent="0.3">
      <c r="A32" s="3" t="s">
        <v>0</v>
      </c>
      <c r="B32" s="74" t="s">
        <v>6</v>
      </c>
      <c r="C32" s="74"/>
      <c r="D32" s="30">
        <v>93.219999999999985</v>
      </c>
      <c r="E32" s="13">
        <v>81.875</v>
      </c>
      <c r="F32" s="80">
        <v>93.219999999999985</v>
      </c>
      <c r="G32" s="13">
        <v>81.875</v>
      </c>
      <c r="H32" s="32">
        <f t="shared" si="0"/>
        <v>100</v>
      </c>
      <c r="I32" s="6">
        <f t="shared" si="1"/>
        <v>0</v>
      </c>
      <c r="J32" s="14">
        <f t="shared" si="5"/>
        <v>100</v>
      </c>
      <c r="K32" s="17">
        <f t="shared" si="2"/>
        <v>0</v>
      </c>
      <c r="L32" s="71">
        <f t="shared" si="3"/>
        <v>87.829864835872144</v>
      </c>
      <c r="M32" s="71">
        <f t="shared" si="7"/>
        <v>-11.344999999999985</v>
      </c>
      <c r="N32" s="103"/>
      <c r="O32" s="100"/>
    </row>
    <row r="33" spans="1:15" ht="18.75" x14ac:dyDescent="0.3">
      <c r="A33" s="3" t="s">
        <v>25</v>
      </c>
      <c r="B33" s="74" t="s">
        <v>6</v>
      </c>
      <c r="C33" s="74" t="s">
        <v>53</v>
      </c>
      <c r="D33" s="30">
        <v>121</v>
      </c>
      <c r="E33" s="13">
        <v>104.30000000000001</v>
      </c>
      <c r="F33" s="80">
        <v>121</v>
      </c>
      <c r="G33" s="13">
        <v>99.75</v>
      </c>
      <c r="H33" s="32">
        <f t="shared" si="0"/>
        <v>100</v>
      </c>
      <c r="I33" s="6">
        <f t="shared" si="1"/>
        <v>0</v>
      </c>
      <c r="J33" s="14">
        <f t="shared" si="5"/>
        <v>95.637583892617442</v>
      </c>
      <c r="K33" s="17">
        <f t="shared" si="2"/>
        <v>-4.5500000000000114</v>
      </c>
      <c r="L33" s="20">
        <f t="shared" si="3"/>
        <v>82.438016528925615</v>
      </c>
      <c r="M33" s="71">
        <f t="shared" si="7"/>
        <v>-21.25</v>
      </c>
      <c r="N33" s="103">
        <f>SUM(L33:L38)/6</f>
        <v>83.549351369756963</v>
      </c>
      <c r="O33" s="100">
        <f>SUM(M33:M38)/6</f>
        <v>-17.54569444444444</v>
      </c>
    </row>
    <row r="34" spans="1:15" ht="18.75" x14ac:dyDescent="0.3">
      <c r="A34" s="3" t="s">
        <v>63</v>
      </c>
      <c r="B34" s="74" t="s">
        <v>6</v>
      </c>
      <c r="C34" s="74"/>
      <c r="D34" s="30">
        <v>72.3</v>
      </c>
      <c r="E34" s="13">
        <v>69.125</v>
      </c>
      <c r="F34" s="80">
        <v>72.3</v>
      </c>
      <c r="G34" s="13">
        <v>63.375</v>
      </c>
      <c r="H34" s="32">
        <f t="shared" si="0"/>
        <v>100</v>
      </c>
      <c r="I34" s="6">
        <f t="shared" si="1"/>
        <v>0</v>
      </c>
      <c r="J34" s="14">
        <f t="shared" si="5"/>
        <v>91.68173598553345</v>
      </c>
      <c r="K34" s="17">
        <f t="shared" si="2"/>
        <v>-5.75</v>
      </c>
      <c r="L34" s="20">
        <f t="shared" si="3"/>
        <v>87.655601659751042</v>
      </c>
      <c r="M34" s="71">
        <f t="shared" si="7"/>
        <v>-8.9249999999999972</v>
      </c>
      <c r="N34" s="103"/>
      <c r="O34" s="100"/>
    </row>
    <row r="35" spans="1:15" ht="18.75" x14ac:dyDescent="0.3">
      <c r="A35" s="3" t="s">
        <v>26</v>
      </c>
      <c r="B35" s="74" t="s">
        <v>6</v>
      </c>
      <c r="C35" s="74" t="s">
        <v>59</v>
      </c>
      <c r="D35" s="30">
        <v>79.666666666666671</v>
      </c>
      <c r="E35" s="13">
        <v>65.650000000000006</v>
      </c>
      <c r="F35" s="80">
        <v>79.666666666666671</v>
      </c>
      <c r="G35" s="13">
        <v>65.650000000000006</v>
      </c>
      <c r="H35" s="32">
        <f t="shared" si="0"/>
        <v>100</v>
      </c>
      <c r="I35" s="6">
        <f t="shared" si="1"/>
        <v>0</v>
      </c>
      <c r="J35" s="14">
        <f t="shared" si="5"/>
        <v>100</v>
      </c>
      <c r="K35" s="17">
        <f t="shared" si="2"/>
        <v>0</v>
      </c>
      <c r="L35" s="20">
        <f t="shared" si="3"/>
        <v>82.405857740585773</v>
      </c>
      <c r="M35" s="71">
        <f t="shared" si="7"/>
        <v>-14.016666666666666</v>
      </c>
      <c r="N35" s="103"/>
      <c r="O35" s="100"/>
    </row>
    <row r="36" spans="1:15" ht="18.75" x14ac:dyDescent="0.3">
      <c r="A36" s="3" t="s">
        <v>42</v>
      </c>
      <c r="B36" s="74" t="s">
        <v>6</v>
      </c>
      <c r="C36" s="74" t="s">
        <v>53</v>
      </c>
      <c r="D36" s="30">
        <v>79.333333333333329</v>
      </c>
      <c r="E36" s="13">
        <v>69.1875</v>
      </c>
      <c r="F36" s="80">
        <v>79.333333333333329</v>
      </c>
      <c r="G36" s="13">
        <v>69.1875</v>
      </c>
      <c r="H36" s="32">
        <f t="shared" si="0"/>
        <v>100</v>
      </c>
      <c r="I36" s="6">
        <f t="shared" si="1"/>
        <v>0</v>
      </c>
      <c r="J36" s="14">
        <f t="shared" si="5"/>
        <v>100</v>
      </c>
      <c r="K36" s="17">
        <f t="shared" si="2"/>
        <v>0</v>
      </c>
      <c r="L36" s="20">
        <f t="shared" si="3"/>
        <v>87.211134453781511</v>
      </c>
      <c r="M36" s="71">
        <f t="shared" si="7"/>
        <v>-10.145833333333329</v>
      </c>
      <c r="N36" s="103"/>
      <c r="O36" s="100"/>
    </row>
    <row r="37" spans="1:15" ht="18.75" x14ac:dyDescent="0.3">
      <c r="A37" s="3" t="s">
        <v>43</v>
      </c>
      <c r="B37" s="74" t="s">
        <v>6</v>
      </c>
      <c r="C37" s="74" t="s">
        <v>45</v>
      </c>
      <c r="D37" s="30">
        <v>143.73333333333332</v>
      </c>
      <c r="E37" s="13">
        <v>110.29666666666667</v>
      </c>
      <c r="F37" s="80">
        <v>143.73333333333332</v>
      </c>
      <c r="G37" s="13">
        <v>110.29666666666667</v>
      </c>
      <c r="H37" s="32">
        <f t="shared" si="0"/>
        <v>100</v>
      </c>
      <c r="I37" s="6">
        <f t="shared" si="1"/>
        <v>0</v>
      </c>
      <c r="J37" s="14">
        <f t="shared" si="5"/>
        <v>100</v>
      </c>
      <c r="K37" s="17">
        <f t="shared" si="2"/>
        <v>0</v>
      </c>
      <c r="L37" s="20">
        <f t="shared" si="3"/>
        <v>76.737012987013003</v>
      </c>
      <c r="M37" s="71">
        <f t="shared" si="7"/>
        <v>-33.436666666666653</v>
      </c>
      <c r="N37" s="103"/>
      <c r="O37" s="100"/>
    </row>
    <row r="38" spans="1:15" ht="18.75" x14ac:dyDescent="0.3">
      <c r="A38" s="3" t="s">
        <v>44</v>
      </c>
      <c r="B38" s="74" t="s">
        <v>6</v>
      </c>
      <c r="C38" s="74" t="s">
        <v>41</v>
      </c>
      <c r="D38" s="30">
        <v>150.83333333333334</v>
      </c>
      <c r="E38" s="13">
        <v>98</v>
      </c>
      <c r="F38" s="80">
        <v>115.5</v>
      </c>
      <c r="G38" s="13">
        <v>98</v>
      </c>
      <c r="H38" s="32">
        <f t="shared" si="0"/>
        <v>76.574585635359114</v>
      </c>
      <c r="I38" s="6">
        <f t="shared" si="1"/>
        <v>-35.333333333333343</v>
      </c>
      <c r="J38" s="14">
        <f t="shared" si="5"/>
        <v>100</v>
      </c>
      <c r="K38" s="17">
        <f t="shared" si="2"/>
        <v>0</v>
      </c>
      <c r="L38" s="20">
        <f t="shared" si="3"/>
        <v>84.848484848484844</v>
      </c>
      <c r="M38" s="71">
        <f t="shared" si="7"/>
        <v>-17.5</v>
      </c>
      <c r="N38" s="103"/>
      <c r="O38" s="100"/>
    </row>
    <row r="39" spans="1:15" ht="18.75" x14ac:dyDescent="0.3">
      <c r="A39" s="3" t="s">
        <v>27</v>
      </c>
      <c r="B39" s="74" t="s">
        <v>6</v>
      </c>
      <c r="C39" s="74"/>
      <c r="D39" s="30">
        <v>93.966666666666654</v>
      </c>
      <c r="E39" s="13">
        <v>89.85</v>
      </c>
      <c r="F39" s="80">
        <v>105.66666666666667</v>
      </c>
      <c r="G39" s="13">
        <v>84.1</v>
      </c>
      <c r="H39" s="33">
        <f t="shared" si="0"/>
        <v>112.45122383824054</v>
      </c>
      <c r="I39" s="28">
        <f t="shared" si="1"/>
        <v>11.700000000000017</v>
      </c>
      <c r="J39" s="14">
        <f t="shared" si="5"/>
        <v>93.600445186421808</v>
      </c>
      <c r="K39" s="17">
        <f t="shared" si="2"/>
        <v>-5.75</v>
      </c>
      <c r="L39" s="20">
        <f t="shared" si="3"/>
        <v>79.589905362776008</v>
      </c>
      <c r="M39" s="71">
        <f t="shared" si="7"/>
        <v>-21.566666666666677</v>
      </c>
      <c r="N39" s="103">
        <f>SUM(L39:L45)/6</f>
        <v>88.03129128807528</v>
      </c>
      <c r="O39" s="100">
        <f>SUM(M39:M45)/6</f>
        <v>-65.729861111111106</v>
      </c>
    </row>
    <row r="40" spans="1:15" ht="18.75" x14ac:dyDescent="0.3">
      <c r="A40" s="3" t="s">
        <v>28</v>
      </c>
      <c r="B40" s="74" t="s">
        <v>6</v>
      </c>
      <c r="C40" s="74"/>
      <c r="D40" s="30">
        <v>97</v>
      </c>
      <c r="E40" s="13">
        <v>81.137500000000003</v>
      </c>
      <c r="F40" s="80">
        <v>97</v>
      </c>
      <c r="G40" s="13">
        <v>79.625</v>
      </c>
      <c r="H40" s="32">
        <f t="shared" si="0"/>
        <v>100</v>
      </c>
      <c r="I40" s="6">
        <f t="shared" si="1"/>
        <v>0</v>
      </c>
      <c r="J40" s="14">
        <f t="shared" si="5"/>
        <v>98.135880449853644</v>
      </c>
      <c r="K40" s="17">
        <f t="shared" si="2"/>
        <v>-1.5125000000000028</v>
      </c>
      <c r="L40" s="20">
        <f t="shared" si="3"/>
        <v>82.087628865979383</v>
      </c>
      <c r="M40" s="71">
        <f t="shared" si="7"/>
        <v>-17.375</v>
      </c>
      <c r="N40" s="103"/>
      <c r="O40" s="100"/>
    </row>
    <row r="41" spans="1:15" ht="18.75" x14ac:dyDescent="0.3">
      <c r="A41" s="3" t="s">
        <v>29</v>
      </c>
      <c r="B41" s="74" t="s">
        <v>6</v>
      </c>
      <c r="C41" s="74"/>
      <c r="D41" s="30">
        <v>94.333333333333329</v>
      </c>
      <c r="E41" s="13">
        <v>92.5</v>
      </c>
      <c r="F41" s="80">
        <v>94.333333333333329</v>
      </c>
      <c r="G41" s="13">
        <v>78.125</v>
      </c>
      <c r="H41" s="32">
        <f t="shared" si="0"/>
        <v>100</v>
      </c>
      <c r="I41" s="6">
        <f t="shared" si="1"/>
        <v>0</v>
      </c>
      <c r="J41" s="14">
        <f t="shared" si="5"/>
        <v>84.459459459459467</v>
      </c>
      <c r="K41" s="17">
        <f t="shared" si="2"/>
        <v>-14.375</v>
      </c>
      <c r="L41" s="20">
        <f t="shared" si="3"/>
        <v>82.81802120141343</v>
      </c>
      <c r="M41" s="71">
        <f t="shared" si="7"/>
        <v>-16.208333333333329</v>
      </c>
      <c r="N41" s="103"/>
      <c r="O41" s="100"/>
    </row>
    <row r="42" spans="1:15" ht="18.75" x14ac:dyDescent="0.3">
      <c r="A42" s="3" t="s">
        <v>30</v>
      </c>
      <c r="B42" s="74" t="s">
        <v>6</v>
      </c>
      <c r="C42" s="74"/>
      <c r="D42" s="30">
        <v>127.66666666666667</v>
      </c>
      <c r="E42" s="13">
        <v>102.5625</v>
      </c>
      <c r="F42" s="80">
        <v>127.66666666666667</v>
      </c>
      <c r="G42" s="13">
        <v>102.5625</v>
      </c>
      <c r="H42" s="32">
        <f t="shared" si="0"/>
        <v>100</v>
      </c>
      <c r="I42" s="6">
        <f t="shared" si="1"/>
        <v>0</v>
      </c>
      <c r="J42" s="14">
        <f t="shared" si="5"/>
        <v>100</v>
      </c>
      <c r="K42" s="17">
        <f t="shared" si="2"/>
        <v>0</v>
      </c>
      <c r="L42" s="20">
        <f t="shared" si="3"/>
        <v>80.336161879895556</v>
      </c>
      <c r="M42" s="71">
        <f t="shared" si="7"/>
        <v>-25.104166666666671</v>
      </c>
      <c r="N42" s="103"/>
      <c r="O42" s="100"/>
    </row>
    <row r="43" spans="1:15" ht="18.75" x14ac:dyDescent="0.3">
      <c r="A43" s="3" t="s">
        <v>64</v>
      </c>
      <c r="B43" s="74" t="s">
        <v>6</v>
      </c>
      <c r="C43" s="74"/>
      <c r="D43" s="30">
        <v>102.33333333333333</v>
      </c>
      <c r="E43" s="13">
        <v>75.375</v>
      </c>
      <c r="F43" s="80">
        <v>102.33333333333333</v>
      </c>
      <c r="G43" s="13">
        <v>75.375</v>
      </c>
      <c r="H43" s="32">
        <f t="shared" si="0"/>
        <v>100</v>
      </c>
      <c r="I43" s="6">
        <f t="shared" si="1"/>
        <v>0</v>
      </c>
      <c r="J43" s="14">
        <f t="shared" si="5"/>
        <v>100</v>
      </c>
      <c r="K43" s="17">
        <f t="shared" si="2"/>
        <v>0</v>
      </c>
      <c r="L43" s="20">
        <f t="shared" si="3"/>
        <v>73.656351791530952</v>
      </c>
      <c r="M43" s="71">
        <f t="shared" si="7"/>
        <v>-26.958333333333329</v>
      </c>
      <c r="N43" s="103"/>
      <c r="O43" s="100"/>
    </row>
    <row r="44" spans="1:15" ht="37.5" x14ac:dyDescent="0.3">
      <c r="A44" s="3" t="s">
        <v>31</v>
      </c>
      <c r="B44" s="74" t="s">
        <v>6</v>
      </c>
      <c r="C44" s="74" t="s">
        <v>52</v>
      </c>
      <c r="D44" s="30">
        <v>312</v>
      </c>
      <c r="E44" s="13">
        <v>224.5</v>
      </c>
      <c r="F44" s="80">
        <v>310.33333333333331</v>
      </c>
      <c r="G44" s="13">
        <v>205.66666666666666</v>
      </c>
      <c r="H44" s="32">
        <f t="shared" si="0"/>
        <v>99.465811965811952</v>
      </c>
      <c r="I44" s="6">
        <f t="shared" si="1"/>
        <v>-1.6666666666666856</v>
      </c>
      <c r="J44" s="14">
        <f t="shared" si="5"/>
        <v>91.610987379361546</v>
      </c>
      <c r="K44" s="17">
        <f t="shared" si="2"/>
        <v>-18.833333333333343</v>
      </c>
      <c r="L44" s="20">
        <f t="shared" si="3"/>
        <v>66.272824919441462</v>
      </c>
      <c r="M44" s="71">
        <f t="shared" si="7"/>
        <v>-104.66666666666666</v>
      </c>
      <c r="N44" s="103"/>
      <c r="O44" s="100"/>
    </row>
    <row r="45" spans="1:15" ht="37.5" x14ac:dyDescent="0.3">
      <c r="A45" s="3" t="s">
        <v>46</v>
      </c>
      <c r="B45" s="74" t="s">
        <v>6</v>
      </c>
      <c r="C45" s="74" t="s">
        <v>52</v>
      </c>
      <c r="D45" s="30">
        <v>499</v>
      </c>
      <c r="E45" s="13">
        <v>316.5</v>
      </c>
      <c r="F45" s="80">
        <v>499</v>
      </c>
      <c r="G45" s="13">
        <v>316.5</v>
      </c>
      <c r="H45" s="32">
        <f t="shared" si="0"/>
        <v>100</v>
      </c>
      <c r="I45" s="6">
        <f t="shared" si="1"/>
        <v>0</v>
      </c>
      <c r="J45" s="14">
        <f t="shared" si="5"/>
        <v>100</v>
      </c>
      <c r="K45" s="17">
        <f t="shared" si="2"/>
        <v>0</v>
      </c>
      <c r="L45" s="20">
        <f t="shared" si="3"/>
        <v>63.426853707414836</v>
      </c>
      <c r="M45" s="71">
        <f t="shared" si="7"/>
        <v>-182.5</v>
      </c>
      <c r="N45" s="103"/>
      <c r="O45" s="100"/>
    </row>
    <row r="46" spans="1:15" ht="18.75" x14ac:dyDescent="0.3">
      <c r="A46" s="3" t="s">
        <v>32</v>
      </c>
      <c r="B46" s="74" t="s">
        <v>6</v>
      </c>
      <c r="C46" s="74" t="s">
        <v>60</v>
      </c>
      <c r="D46" s="30">
        <v>340.66666666666669</v>
      </c>
      <c r="E46" s="13">
        <v>222.5</v>
      </c>
      <c r="F46" s="80">
        <v>310.66666666666669</v>
      </c>
      <c r="G46" s="13">
        <v>213.25</v>
      </c>
      <c r="H46" s="32">
        <f t="shared" si="0"/>
        <v>91.193737769080244</v>
      </c>
      <c r="I46" s="6">
        <f t="shared" si="1"/>
        <v>-30</v>
      </c>
      <c r="J46" s="14">
        <f t="shared" si="5"/>
        <v>95.842696629213492</v>
      </c>
      <c r="K46" s="17">
        <f t="shared" si="2"/>
        <v>-9.25</v>
      </c>
      <c r="L46" s="20">
        <f t="shared" si="3"/>
        <v>68.642703862660937</v>
      </c>
      <c r="M46" s="71">
        <f t="shared" si="7"/>
        <v>-97.416666666666686</v>
      </c>
      <c r="N46" s="18"/>
      <c r="O46" s="2"/>
    </row>
    <row r="47" spans="1:15" ht="45.75" customHeight="1" x14ac:dyDescent="0.3">
      <c r="A47" s="101" t="s">
        <v>61</v>
      </c>
      <c r="B47" s="101"/>
      <c r="C47" s="101"/>
      <c r="D47" s="101"/>
      <c r="E47" s="101"/>
      <c r="F47" s="101"/>
      <c r="G47" s="101"/>
      <c r="H47" s="101"/>
      <c r="I47" s="101"/>
      <c r="J47" s="101"/>
      <c r="K47" s="101"/>
      <c r="L47" s="19">
        <f>SUM(L6:L46)/39</f>
        <v>85.061855469939658</v>
      </c>
      <c r="M47" s="19">
        <f>SUM(M6:M46)/40</f>
        <v>-114.90904166666667</v>
      </c>
    </row>
    <row r="48" spans="1:15" ht="18.75" x14ac:dyDescent="0.3"/>
    <row r="49" spans="1:3" ht="18.75" x14ac:dyDescent="0.3">
      <c r="A49" s="102" t="s">
        <v>66</v>
      </c>
      <c r="B49" s="102"/>
      <c r="C49" s="102"/>
    </row>
    <row r="50" spans="1:3" ht="18.75" x14ac:dyDescent="0.3"/>
  </sheetData>
  <mergeCells count="25">
    <mergeCell ref="A1:K1"/>
    <mergeCell ref="A2:K2"/>
    <mergeCell ref="A3:K3"/>
    <mergeCell ref="A4:A6"/>
    <mergeCell ref="B4:B6"/>
    <mergeCell ref="D4:G4"/>
    <mergeCell ref="H4:O4"/>
    <mergeCell ref="H5:I5"/>
    <mergeCell ref="J5:K5"/>
    <mergeCell ref="L5:M5"/>
    <mergeCell ref="N5:O5"/>
    <mergeCell ref="D6:E6"/>
    <mergeCell ref="F6:G6"/>
    <mergeCell ref="O7:O12"/>
    <mergeCell ref="A47:K47"/>
    <mergeCell ref="A49:C49"/>
    <mergeCell ref="N31:N32"/>
    <mergeCell ref="O31:O32"/>
    <mergeCell ref="N33:N38"/>
    <mergeCell ref="O33:O38"/>
    <mergeCell ref="N39:N45"/>
    <mergeCell ref="O39:O45"/>
    <mergeCell ref="N16:N22"/>
    <mergeCell ref="O16:O22"/>
    <mergeCell ref="N7:N12"/>
  </mergeCells>
  <pageMargins left="0.70866141732283472" right="0.70866141732283472" top="0.74803149606299213" bottom="0.74803149606299213" header="0.31496062992125984" footer="0.31496062992125984"/>
  <pageSetup paperSize="9" scale="35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0"/>
  <sheetViews>
    <sheetView zoomScale="70" zoomScaleNormal="70" workbookViewId="0">
      <selection activeCell="G20" sqref="G20"/>
    </sheetView>
  </sheetViews>
  <sheetFormatPr defaultColWidth="9.140625" defaultRowHeight="45.75" customHeight="1" x14ac:dyDescent="0.3"/>
  <cols>
    <col min="1" max="1" width="46.7109375" style="1" customWidth="1"/>
    <col min="2" max="2" width="9.140625" style="1"/>
    <col min="3" max="3" width="39.28515625" style="1" customWidth="1"/>
    <col min="4" max="4" width="21.42578125" style="1" customWidth="1"/>
    <col min="5" max="5" width="21.42578125" style="8" customWidth="1"/>
    <col min="6" max="6" width="21.42578125" style="1" customWidth="1"/>
    <col min="7" max="7" width="21.42578125" style="8" customWidth="1"/>
    <col min="8" max="8" width="22" style="1" customWidth="1"/>
    <col min="9" max="9" width="21" style="4" customWidth="1"/>
    <col min="10" max="10" width="22.5703125" style="10" customWidth="1"/>
    <col min="11" max="11" width="23.5703125" style="10" customWidth="1"/>
    <col min="12" max="12" width="16.85546875" style="21" customWidth="1"/>
    <col min="13" max="13" width="14.85546875" style="21" customWidth="1"/>
    <col min="14" max="14" width="13.42578125" style="1" customWidth="1"/>
    <col min="15" max="15" width="13.5703125" style="1" customWidth="1"/>
    <col min="16" max="16384" width="9.140625" style="1"/>
  </cols>
  <sheetData>
    <row r="1" spans="1:15" ht="45.75" customHeight="1" x14ac:dyDescent="0.3">
      <c r="A1" s="104" t="s">
        <v>33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</row>
    <row r="2" spans="1:15" ht="30.75" customHeight="1" x14ac:dyDescent="0.3">
      <c r="A2" s="105" t="s">
        <v>74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</row>
    <row r="3" spans="1:15" ht="18.75" x14ac:dyDescent="0.3">
      <c r="A3" s="107"/>
      <c r="B3" s="108"/>
      <c r="C3" s="108"/>
      <c r="D3" s="108"/>
      <c r="E3" s="108"/>
      <c r="F3" s="108"/>
      <c r="G3" s="108"/>
      <c r="H3" s="109"/>
      <c r="I3" s="109"/>
      <c r="J3" s="109"/>
      <c r="K3" s="109"/>
    </row>
    <row r="4" spans="1:15" ht="29.25" customHeight="1" x14ac:dyDescent="0.3">
      <c r="A4" s="110" t="s">
        <v>68</v>
      </c>
      <c r="B4" s="113" t="s">
        <v>69</v>
      </c>
      <c r="C4" s="76"/>
      <c r="D4" s="115" t="s">
        <v>1</v>
      </c>
      <c r="E4" s="115"/>
      <c r="F4" s="115"/>
      <c r="G4" s="115"/>
      <c r="H4" s="115" t="s">
        <v>85</v>
      </c>
      <c r="I4" s="115"/>
      <c r="J4" s="115"/>
      <c r="K4" s="115"/>
      <c r="L4" s="115"/>
      <c r="M4" s="115"/>
      <c r="N4" s="115"/>
      <c r="O4" s="115"/>
    </row>
    <row r="5" spans="1:15" ht="122.25" customHeight="1" x14ac:dyDescent="0.3">
      <c r="A5" s="111"/>
      <c r="B5" s="114"/>
      <c r="C5" s="77" t="s">
        <v>34</v>
      </c>
      <c r="D5" s="5" t="s">
        <v>2</v>
      </c>
      <c r="E5" s="12" t="s">
        <v>3</v>
      </c>
      <c r="F5" s="5" t="s">
        <v>2</v>
      </c>
      <c r="G5" s="12" t="s">
        <v>3</v>
      </c>
      <c r="H5" s="116" t="s">
        <v>2</v>
      </c>
      <c r="I5" s="117"/>
      <c r="J5" s="118" t="s">
        <v>3</v>
      </c>
      <c r="K5" s="119"/>
      <c r="L5" s="120" t="s">
        <v>71</v>
      </c>
      <c r="M5" s="120"/>
      <c r="N5" s="121" t="s">
        <v>72</v>
      </c>
      <c r="O5" s="121"/>
    </row>
    <row r="6" spans="1:15" ht="24" customHeight="1" x14ac:dyDescent="0.3">
      <c r="A6" s="112"/>
      <c r="B6" s="114"/>
      <c r="C6" s="77"/>
      <c r="D6" s="122">
        <v>45973</v>
      </c>
      <c r="E6" s="123"/>
      <c r="F6" s="122">
        <v>45980</v>
      </c>
      <c r="G6" s="123"/>
      <c r="H6" s="7" t="s">
        <v>4</v>
      </c>
      <c r="I6" s="7" t="s">
        <v>5</v>
      </c>
      <c r="J6" s="9" t="s">
        <v>4</v>
      </c>
      <c r="K6" s="9" t="s">
        <v>5</v>
      </c>
      <c r="L6" s="16" t="s">
        <v>4</v>
      </c>
      <c r="M6" s="75" t="s">
        <v>70</v>
      </c>
      <c r="N6" s="16" t="s">
        <v>4</v>
      </c>
      <c r="O6" s="16" t="s">
        <v>70</v>
      </c>
    </row>
    <row r="7" spans="1:15" ht="18.75" x14ac:dyDescent="0.3">
      <c r="A7" s="3" t="s">
        <v>49</v>
      </c>
      <c r="B7" s="78" t="s">
        <v>6</v>
      </c>
      <c r="C7" s="78" t="s">
        <v>45</v>
      </c>
      <c r="D7" s="29">
        <v>963</v>
      </c>
      <c r="E7" s="13">
        <v>0</v>
      </c>
      <c r="F7" s="80">
        <v>963</v>
      </c>
      <c r="G7" s="13">
        <v>0</v>
      </c>
      <c r="H7" s="32">
        <f t="shared" ref="H7:H46" si="0">F7/D7*100</f>
        <v>100</v>
      </c>
      <c r="I7" s="6">
        <f t="shared" ref="I7:I46" si="1">F7-D7</f>
        <v>0</v>
      </c>
      <c r="J7" s="14">
        <v>0</v>
      </c>
      <c r="K7" s="17">
        <f t="shared" ref="K7:K46" si="2">G7-E7</f>
        <v>0</v>
      </c>
      <c r="L7" s="75">
        <f t="shared" ref="L7:L46" si="3">G7/F7*100</f>
        <v>0</v>
      </c>
      <c r="M7" s="75">
        <f t="shared" ref="M7:M16" si="4">G7-F7</f>
        <v>-963</v>
      </c>
      <c r="N7" s="103">
        <f>SUM(L7:L12)/5</f>
        <v>85.271314235038773</v>
      </c>
      <c r="O7" s="100">
        <f>SUM(M7:M12)/5</f>
        <v>-267.35833333333335</v>
      </c>
    </row>
    <row r="8" spans="1:15" ht="18.75" x14ac:dyDescent="0.3">
      <c r="A8" s="3" t="s">
        <v>50</v>
      </c>
      <c r="B8" s="78" t="s">
        <v>6</v>
      </c>
      <c r="C8" s="78"/>
      <c r="D8" s="30">
        <v>868</v>
      </c>
      <c r="E8" s="13">
        <v>811</v>
      </c>
      <c r="F8" s="80">
        <v>868</v>
      </c>
      <c r="G8" s="13">
        <v>868.375</v>
      </c>
      <c r="H8" s="32">
        <f t="shared" si="0"/>
        <v>100</v>
      </c>
      <c r="I8" s="6">
        <f t="shared" si="1"/>
        <v>0</v>
      </c>
      <c r="J8" s="28">
        <f t="shared" ref="J8:J46" si="5">G8/E8*100</f>
        <v>107.07459926017262</v>
      </c>
      <c r="K8" s="34">
        <f t="shared" si="2"/>
        <v>57.375</v>
      </c>
      <c r="L8" s="20">
        <f t="shared" si="3"/>
        <v>100.04320276497695</v>
      </c>
      <c r="M8" s="75">
        <f t="shared" si="4"/>
        <v>0.375</v>
      </c>
      <c r="N8" s="103"/>
      <c r="O8" s="100"/>
    </row>
    <row r="9" spans="1:15" ht="18.75" x14ac:dyDescent="0.3">
      <c r="A9" s="3" t="s">
        <v>10</v>
      </c>
      <c r="B9" s="78" t="s">
        <v>6</v>
      </c>
      <c r="C9" s="78"/>
      <c r="D9" s="30">
        <v>367.33333333333331</v>
      </c>
      <c r="E9" s="13">
        <v>237</v>
      </c>
      <c r="F9" s="80">
        <v>367.33333333333331</v>
      </c>
      <c r="G9" s="13">
        <v>237</v>
      </c>
      <c r="H9" s="32">
        <f t="shared" si="0"/>
        <v>100</v>
      </c>
      <c r="I9" s="6">
        <f t="shared" si="1"/>
        <v>0</v>
      </c>
      <c r="J9" s="14">
        <f t="shared" si="5"/>
        <v>100</v>
      </c>
      <c r="K9" s="17">
        <f t="shared" si="2"/>
        <v>0</v>
      </c>
      <c r="L9" s="20">
        <f t="shared" si="3"/>
        <v>64.51905626134301</v>
      </c>
      <c r="M9" s="75">
        <f t="shared" si="4"/>
        <v>-130.33333333333331</v>
      </c>
      <c r="N9" s="103"/>
      <c r="O9" s="100"/>
    </row>
    <row r="10" spans="1:15" ht="18.75" x14ac:dyDescent="0.3">
      <c r="A10" s="3" t="s">
        <v>7</v>
      </c>
      <c r="B10" s="78" t="s">
        <v>6</v>
      </c>
      <c r="C10" s="78"/>
      <c r="D10" s="30">
        <v>502.66666666666669</v>
      </c>
      <c r="E10" s="13">
        <v>472.75</v>
      </c>
      <c r="F10" s="80">
        <v>502.66666666666669</v>
      </c>
      <c r="G10" s="13">
        <v>472.75</v>
      </c>
      <c r="H10" s="32">
        <f t="shared" si="0"/>
        <v>100</v>
      </c>
      <c r="I10" s="6">
        <f t="shared" si="1"/>
        <v>0</v>
      </c>
      <c r="J10" s="14">
        <f t="shared" si="5"/>
        <v>100</v>
      </c>
      <c r="K10" s="17">
        <f t="shared" si="2"/>
        <v>0</v>
      </c>
      <c r="L10" s="20">
        <f t="shared" si="3"/>
        <v>94.048408488063657</v>
      </c>
      <c r="M10" s="75">
        <f t="shared" si="4"/>
        <v>-29.916666666666686</v>
      </c>
      <c r="N10" s="103"/>
      <c r="O10" s="100"/>
    </row>
    <row r="11" spans="1:15" ht="18.75" x14ac:dyDescent="0.3">
      <c r="A11" s="3" t="s">
        <v>11</v>
      </c>
      <c r="B11" s="78" t="s">
        <v>6</v>
      </c>
      <c r="C11" s="78"/>
      <c r="D11" s="30">
        <v>343</v>
      </c>
      <c r="E11" s="13">
        <v>325.25</v>
      </c>
      <c r="F11" s="80">
        <v>379.66666666666669</v>
      </c>
      <c r="G11" s="13">
        <v>325.25</v>
      </c>
      <c r="H11" s="33">
        <f t="shared" si="0"/>
        <v>110.68999028182702</v>
      </c>
      <c r="I11" s="28">
        <f t="shared" si="1"/>
        <v>36.666666666666686</v>
      </c>
      <c r="J11" s="14">
        <f t="shared" si="5"/>
        <v>100</v>
      </c>
      <c r="K11" s="17">
        <f t="shared" si="2"/>
        <v>0</v>
      </c>
      <c r="L11" s="20">
        <f t="shared" si="3"/>
        <v>85.667251975417031</v>
      </c>
      <c r="M11" s="75">
        <f t="shared" si="4"/>
        <v>-54.416666666666686</v>
      </c>
      <c r="N11" s="103"/>
      <c r="O11" s="100"/>
    </row>
    <row r="12" spans="1:15" ht="18.75" x14ac:dyDescent="0.3">
      <c r="A12" s="3" t="s">
        <v>12</v>
      </c>
      <c r="B12" s="78" t="s">
        <v>6</v>
      </c>
      <c r="C12" s="78" t="s">
        <v>47</v>
      </c>
      <c r="D12" s="30">
        <v>890</v>
      </c>
      <c r="E12" s="13">
        <v>730.5</v>
      </c>
      <c r="F12" s="80">
        <v>890</v>
      </c>
      <c r="G12" s="13">
        <v>730.5</v>
      </c>
      <c r="H12" s="32">
        <f t="shared" si="0"/>
        <v>100</v>
      </c>
      <c r="I12" s="6">
        <f t="shared" si="1"/>
        <v>0</v>
      </c>
      <c r="J12" s="14">
        <f t="shared" si="5"/>
        <v>100</v>
      </c>
      <c r="K12" s="17">
        <f t="shared" si="2"/>
        <v>0</v>
      </c>
      <c r="L12" s="20">
        <f t="shared" si="3"/>
        <v>82.078651685393254</v>
      </c>
      <c r="M12" s="75">
        <f t="shared" si="4"/>
        <v>-159.5</v>
      </c>
      <c r="N12" s="103"/>
      <c r="O12" s="100"/>
    </row>
    <row r="13" spans="1:15" ht="57" customHeight="1" x14ac:dyDescent="0.3">
      <c r="A13" s="3" t="s">
        <v>13</v>
      </c>
      <c r="B13" s="78" t="s">
        <v>6</v>
      </c>
      <c r="C13" s="78" t="s">
        <v>51</v>
      </c>
      <c r="D13" s="30">
        <v>178.66666666666666</v>
      </c>
      <c r="E13" s="13">
        <v>103.83333333333333</v>
      </c>
      <c r="F13" s="80">
        <v>178.66666666666666</v>
      </c>
      <c r="G13" s="13">
        <v>103.83333333333333</v>
      </c>
      <c r="H13" s="32">
        <f t="shared" si="0"/>
        <v>100</v>
      </c>
      <c r="I13" s="11">
        <f t="shared" si="1"/>
        <v>0</v>
      </c>
      <c r="J13" s="15">
        <f t="shared" si="5"/>
        <v>100</v>
      </c>
      <c r="K13" s="26">
        <f t="shared" si="2"/>
        <v>0</v>
      </c>
      <c r="L13" s="20">
        <f t="shared" si="3"/>
        <v>58.115671641791046</v>
      </c>
      <c r="M13" s="75">
        <f t="shared" si="4"/>
        <v>-74.833333333333329</v>
      </c>
      <c r="N13" s="18"/>
      <c r="O13" s="2"/>
    </row>
    <row r="14" spans="1:15" ht="18.75" x14ac:dyDescent="0.3">
      <c r="A14" s="3" t="s">
        <v>67</v>
      </c>
      <c r="B14" s="78" t="s">
        <v>6</v>
      </c>
      <c r="C14" s="78"/>
      <c r="D14" s="30">
        <v>277.5</v>
      </c>
      <c r="E14" s="13">
        <v>309.66666666666669</v>
      </c>
      <c r="F14" s="80">
        <v>277.5</v>
      </c>
      <c r="G14" s="13">
        <v>309.66666666666669</v>
      </c>
      <c r="H14" s="32">
        <f t="shared" si="0"/>
        <v>100</v>
      </c>
      <c r="I14" s="11">
        <f t="shared" si="1"/>
        <v>0</v>
      </c>
      <c r="J14" s="15">
        <f t="shared" si="5"/>
        <v>100</v>
      </c>
      <c r="K14" s="26">
        <f t="shared" si="2"/>
        <v>0</v>
      </c>
      <c r="L14" s="20">
        <f t="shared" si="3"/>
        <v>111.59159159159159</v>
      </c>
      <c r="M14" s="75">
        <f t="shared" si="4"/>
        <v>32.166666666666686</v>
      </c>
      <c r="N14" s="18"/>
      <c r="O14" s="2"/>
    </row>
    <row r="15" spans="1:15" ht="18.75" x14ac:dyDescent="0.3">
      <c r="A15" s="3" t="s">
        <v>14</v>
      </c>
      <c r="B15" s="78" t="s">
        <v>6</v>
      </c>
      <c r="C15" s="78"/>
      <c r="D15" s="30">
        <v>549.33333333333337</v>
      </c>
      <c r="E15" s="13">
        <v>514.13</v>
      </c>
      <c r="F15" s="80">
        <v>549.33333333333337</v>
      </c>
      <c r="G15" s="13">
        <v>514.13</v>
      </c>
      <c r="H15" s="32">
        <f t="shared" si="0"/>
        <v>100</v>
      </c>
      <c r="I15" s="11">
        <f t="shared" si="1"/>
        <v>0</v>
      </c>
      <c r="J15" s="15">
        <f t="shared" si="5"/>
        <v>100</v>
      </c>
      <c r="K15" s="26">
        <f t="shared" si="2"/>
        <v>0</v>
      </c>
      <c r="L15" s="20">
        <f t="shared" si="3"/>
        <v>93.591626213592221</v>
      </c>
      <c r="M15" s="75">
        <f t="shared" si="4"/>
        <v>-35.203333333333376</v>
      </c>
      <c r="N15" s="18"/>
      <c r="O15" s="2"/>
    </row>
    <row r="16" spans="1:15" ht="93.75" x14ac:dyDescent="0.3">
      <c r="A16" s="3" t="s">
        <v>15</v>
      </c>
      <c r="B16" s="78" t="s">
        <v>6</v>
      </c>
      <c r="C16" s="78" t="s">
        <v>65</v>
      </c>
      <c r="D16" s="30">
        <v>951</v>
      </c>
      <c r="E16" s="13">
        <v>1076.3633333333335</v>
      </c>
      <c r="F16" s="80">
        <v>951</v>
      </c>
      <c r="G16" s="13">
        <v>1076.3633333333335</v>
      </c>
      <c r="H16" s="32">
        <f t="shared" si="0"/>
        <v>100</v>
      </c>
      <c r="I16" s="11">
        <f t="shared" si="1"/>
        <v>0</v>
      </c>
      <c r="J16" s="14">
        <f t="shared" si="5"/>
        <v>100</v>
      </c>
      <c r="K16" s="17">
        <f t="shared" si="2"/>
        <v>0</v>
      </c>
      <c r="L16" s="20">
        <f t="shared" si="3"/>
        <v>113.18226428321067</v>
      </c>
      <c r="M16" s="75">
        <f t="shared" si="4"/>
        <v>125.36333333333346</v>
      </c>
      <c r="N16" s="103">
        <f>SUM(L16:L22)/7</f>
        <v>88.38452370517544</v>
      </c>
      <c r="O16" s="100">
        <f>SUM(M16:M22)/7</f>
        <v>-65.648214285714218</v>
      </c>
    </row>
    <row r="17" spans="1:15" ht="18.75" x14ac:dyDescent="0.3">
      <c r="A17" s="3" t="s">
        <v>35</v>
      </c>
      <c r="B17" s="78" t="s">
        <v>8</v>
      </c>
      <c r="C17" s="78" t="s">
        <v>48</v>
      </c>
      <c r="D17" s="30">
        <v>217.86666666666667</v>
      </c>
      <c r="E17" s="13">
        <v>192.4975</v>
      </c>
      <c r="F17" s="80">
        <v>217.86666666666667</v>
      </c>
      <c r="G17" s="13">
        <v>192.4975</v>
      </c>
      <c r="H17" s="32">
        <f t="shared" si="0"/>
        <v>100</v>
      </c>
      <c r="I17" s="6">
        <f t="shared" si="1"/>
        <v>0</v>
      </c>
      <c r="J17" s="14">
        <f t="shared" si="5"/>
        <v>100</v>
      </c>
      <c r="K17" s="17">
        <f t="shared" si="2"/>
        <v>0</v>
      </c>
      <c r="L17" s="20">
        <f t="shared" si="3"/>
        <v>88.35564565483476</v>
      </c>
      <c r="M17" s="75">
        <f>G18-F18</f>
        <v>-111.95833333333331</v>
      </c>
      <c r="N17" s="103"/>
      <c r="O17" s="100"/>
    </row>
    <row r="18" spans="1:15" ht="18.75" x14ac:dyDescent="0.3">
      <c r="A18" s="3" t="s">
        <v>36</v>
      </c>
      <c r="B18" s="78" t="s">
        <v>6</v>
      </c>
      <c r="C18" s="78" t="s">
        <v>41</v>
      </c>
      <c r="D18" s="30">
        <v>452.33333333333331</v>
      </c>
      <c r="E18" s="13">
        <v>340.375</v>
      </c>
      <c r="F18" s="80">
        <v>452.33333333333331</v>
      </c>
      <c r="G18" s="13">
        <v>340.375</v>
      </c>
      <c r="H18" s="32">
        <f t="shared" si="0"/>
        <v>100</v>
      </c>
      <c r="I18" s="6">
        <f t="shared" si="1"/>
        <v>0</v>
      </c>
      <c r="J18" s="14">
        <f t="shared" si="5"/>
        <v>100</v>
      </c>
      <c r="K18" s="17">
        <f t="shared" si="2"/>
        <v>0</v>
      </c>
      <c r="L18" s="20">
        <f t="shared" si="3"/>
        <v>75.248710390567425</v>
      </c>
      <c r="M18" s="75">
        <f t="shared" ref="M18:M27" si="6">G18-F18</f>
        <v>-111.95833333333331</v>
      </c>
      <c r="N18" s="103"/>
      <c r="O18" s="100"/>
    </row>
    <row r="19" spans="1:15" ht="37.5" x14ac:dyDescent="0.3">
      <c r="A19" s="3" t="s">
        <v>37</v>
      </c>
      <c r="B19" s="78" t="s">
        <v>6</v>
      </c>
      <c r="C19" s="78" t="s">
        <v>52</v>
      </c>
      <c r="D19" s="30">
        <v>632.9133333333333</v>
      </c>
      <c r="E19" s="13">
        <v>531.66250000000002</v>
      </c>
      <c r="F19" s="80">
        <v>632.9133333333333</v>
      </c>
      <c r="G19" s="13">
        <v>531.66250000000002</v>
      </c>
      <c r="H19" s="32">
        <f t="shared" si="0"/>
        <v>100</v>
      </c>
      <c r="I19" s="6">
        <f t="shared" si="1"/>
        <v>0</v>
      </c>
      <c r="J19" s="14">
        <f t="shared" si="5"/>
        <v>100</v>
      </c>
      <c r="K19" s="17">
        <f t="shared" si="2"/>
        <v>0</v>
      </c>
      <c r="L19" s="20">
        <f t="shared" si="3"/>
        <v>84.002417392586665</v>
      </c>
      <c r="M19" s="75">
        <f t="shared" si="6"/>
        <v>-101.25083333333328</v>
      </c>
      <c r="N19" s="103"/>
      <c r="O19" s="100"/>
    </row>
    <row r="20" spans="1:15" ht="38.25" customHeight="1" x14ac:dyDescent="0.3">
      <c r="A20" s="3" t="s">
        <v>38</v>
      </c>
      <c r="B20" s="78" t="s">
        <v>6</v>
      </c>
      <c r="C20" s="78" t="s">
        <v>52</v>
      </c>
      <c r="D20" s="30">
        <v>698.66666666666663</v>
      </c>
      <c r="E20" s="13">
        <v>710.33333333333337</v>
      </c>
      <c r="F20" s="80">
        <v>698.66666666666663</v>
      </c>
      <c r="G20" s="13">
        <v>710.33333333333337</v>
      </c>
      <c r="H20" s="32">
        <f t="shared" si="0"/>
        <v>100</v>
      </c>
      <c r="I20" s="6">
        <f t="shared" si="1"/>
        <v>0</v>
      </c>
      <c r="J20" s="14">
        <f t="shared" si="5"/>
        <v>100</v>
      </c>
      <c r="K20" s="17">
        <f t="shared" si="2"/>
        <v>0</v>
      </c>
      <c r="L20" s="20">
        <f t="shared" si="3"/>
        <v>101.66984732824429</v>
      </c>
      <c r="M20" s="75">
        <f t="shared" si="6"/>
        <v>11.666666666666742</v>
      </c>
      <c r="N20" s="103"/>
      <c r="O20" s="100"/>
    </row>
    <row r="21" spans="1:15" ht="37.5" x14ac:dyDescent="0.3">
      <c r="A21" s="3" t="s">
        <v>16</v>
      </c>
      <c r="B21" s="78" t="s">
        <v>8</v>
      </c>
      <c r="C21" s="78" t="s">
        <v>52</v>
      </c>
      <c r="D21" s="30">
        <v>138</v>
      </c>
      <c r="E21" s="13">
        <v>108.6</v>
      </c>
      <c r="F21" s="80">
        <v>138</v>
      </c>
      <c r="G21" s="13">
        <v>108.6</v>
      </c>
      <c r="H21" s="32">
        <f t="shared" si="0"/>
        <v>100</v>
      </c>
      <c r="I21" s="6">
        <f t="shared" si="1"/>
        <v>0</v>
      </c>
      <c r="J21" s="14">
        <f t="shared" si="5"/>
        <v>100</v>
      </c>
      <c r="K21" s="17">
        <f t="shared" si="2"/>
        <v>0</v>
      </c>
      <c r="L21" s="20">
        <f t="shared" si="3"/>
        <v>78.695652173913047</v>
      </c>
      <c r="M21" s="75">
        <f t="shared" si="6"/>
        <v>-29.400000000000006</v>
      </c>
      <c r="N21" s="103"/>
      <c r="O21" s="100"/>
    </row>
    <row r="22" spans="1:15" ht="18.75" x14ac:dyDescent="0.3">
      <c r="A22" s="3" t="s">
        <v>39</v>
      </c>
      <c r="B22" s="78" t="s">
        <v>6</v>
      </c>
      <c r="C22" s="78"/>
      <c r="D22" s="30">
        <v>1077.3333333333333</v>
      </c>
      <c r="E22" s="13">
        <v>835.33333333333337</v>
      </c>
      <c r="F22" s="80">
        <v>1077.3333333333333</v>
      </c>
      <c r="G22" s="13">
        <v>835.33333333333337</v>
      </c>
      <c r="H22" s="32">
        <f t="shared" si="0"/>
        <v>100</v>
      </c>
      <c r="I22" s="6">
        <f t="shared" si="1"/>
        <v>0</v>
      </c>
      <c r="J22" s="14">
        <f t="shared" si="5"/>
        <v>100</v>
      </c>
      <c r="K22" s="17">
        <f t="shared" si="2"/>
        <v>0</v>
      </c>
      <c r="L22" s="20">
        <f t="shared" si="3"/>
        <v>77.537128712871294</v>
      </c>
      <c r="M22" s="75">
        <f t="shared" si="6"/>
        <v>-241.99999999999989</v>
      </c>
      <c r="N22" s="103"/>
      <c r="O22" s="100"/>
    </row>
    <row r="23" spans="1:15" ht="18.75" x14ac:dyDescent="0.3">
      <c r="A23" s="3" t="s">
        <v>17</v>
      </c>
      <c r="B23" s="78" t="s">
        <v>9</v>
      </c>
      <c r="C23" s="78"/>
      <c r="D23" s="30">
        <v>153.66666666666666</v>
      </c>
      <c r="E23" s="13">
        <v>158</v>
      </c>
      <c r="F23" s="80">
        <v>153.66666666666666</v>
      </c>
      <c r="G23" s="13">
        <v>157.5</v>
      </c>
      <c r="H23" s="32">
        <f t="shared" si="0"/>
        <v>100</v>
      </c>
      <c r="I23" s="6">
        <f t="shared" si="1"/>
        <v>0</v>
      </c>
      <c r="J23" s="14">
        <f t="shared" si="5"/>
        <v>99.683544303797461</v>
      </c>
      <c r="K23" s="17">
        <f t="shared" si="2"/>
        <v>-0.5</v>
      </c>
      <c r="L23" s="20">
        <f t="shared" si="3"/>
        <v>102.4945770065076</v>
      </c>
      <c r="M23" s="75">
        <f t="shared" si="6"/>
        <v>3.8333333333333428</v>
      </c>
      <c r="N23" s="18"/>
      <c r="O23" s="2"/>
    </row>
    <row r="24" spans="1:15" ht="18.75" x14ac:dyDescent="0.3">
      <c r="A24" s="3" t="s">
        <v>18</v>
      </c>
      <c r="B24" s="78" t="s">
        <v>6</v>
      </c>
      <c r="C24" s="78" t="s">
        <v>53</v>
      </c>
      <c r="D24" s="30">
        <v>111</v>
      </c>
      <c r="E24" s="13">
        <v>96.474999999999994</v>
      </c>
      <c r="F24" s="80">
        <v>111</v>
      </c>
      <c r="G24" s="13">
        <v>96.474999999999994</v>
      </c>
      <c r="H24" s="32">
        <f t="shared" si="0"/>
        <v>100</v>
      </c>
      <c r="I24" s="6">
        <f t="shared" si="1"/>
        <v>0</v>
      </c>
      <c r="J24" s="14">
        <f t="shared" si="5"/>
        <v>100</v>
      </c>
      <c r="K24" s="17">
        <f t="shared" si="2"/>
        <v>0</v>
      </c>
      <c r="L24" s="20">
        <f t="shared" si="3"/>
        <v>86.914414414414409</v>
      </c>
      <c r="M24" s="75">
        <f t="shared" si="6"/>
        <v>-14.525000000000006</v>
      </c>
      <c r="N24" s="18"/>
      <c r="O24" s="2"/>
    </row>
    <row r="25" spans="1:15" ht="56.25" x14ac:dyDescent="0.3">
      <c r="A25" s="3" t="s">
        <v>19</v>
      </c>
      <c r="B25" s="78" t="s">
        <v>6</v>
      </c>
      <c r="C25" s="78" t="s">
        <v>54</v>
      </c>
      <c r="D25" s="30">
        <v>336</v>
      </c>
      <c r="E25" s="13">
        <v>265.65499999999997</v>
      </c>
      <c r="F25" s="80">
        <v>336</v>
      </c>
      <c r="G25" s="13">
        <v>265.65499999999997</v>
      </c>
      <c r="H25" s="32">
        <f t="shared" si="0"/>
        <v>100</v>
      </c>
      <c r="I25" s="6">
        <f t="shared" si="1"/>
        <v>0</v>
      </c>
      <c r="J25" s="14">
        <f t="shared" si="5"/>
        <v>100</v>
      </c>
      <c r="K25" s="17">
        <f t="shared" si="2"/>
        <v>0</v>
      </c>
      <c r="L25" s="20">
        <f t="shared" si="3"/>
        <v>79.063988095238088</v>
      </c>
      <c r="M25" s="75">
        <f t="shared" si="6"/>
        <v>-70.345000000000027</v>
      </c>
      <c r="N25" s="18"/>
      <c r="O25" s="2"/>
    </row>
    <row r="26" spans="1:15" ht="56.25" x14ac:dyDescent="0.3">
      <c r="A26" s="3" t="s">
        <v>40</v>
      </c>
      <c r="B26" s="78" t="s">
        <v>6</v>
      </c>
      <c r="C26" s="78" t="s">
        <v>55</v>
      </c>
      <c r="D26" s="30">
        <v>343.66666666666669</v>
      </c>
      <c r="E26" s="13">
        <v>330.73750000000001</v>
      </c>
      <c r="F26" s="80">
        <v>343.66666666666669</v>
      </c>
      <c r="G26" s="13">
        <v>330.73750000000001</v>
      </c>
      <c r="H26" s="32">
        <f t="shared" si="0"/>
        <v>100</v>
      </c>
      <c r="I26" s="6">
        <f t="shared" si="1"/>
        <v>0</v>
      </c>
      <c r="J26" s="14">
        <f t="shared" si="5"/>
        <v>100</v>
      </c>
      <c r="K26" s="17">
        <f t="shared" si="2"/>
        <v>0</v>
      </c>
      <c r="L26" s="20">
        <f t="shared" si="3"/>
        <v>96.237875848690592</v>
      </c>
      <c r="M26" s="75">
        <f t="shared" si="6"/>
        <v>-12.929166666666674</v>
      </c>
      <c r="N26" s="18"/>
      <c r="O26" s="2"/>
    </row>
    <row r="27" spans="1:15" ht="18.75" x14ac:dyDescent="0.3">
      <c r="A27" s="3" t="s">
        <v>20</v>
      </c>
      <c r="B27" s="78" t="s">
        <v>6</v>
      </c>
      <c r="C27" s="78" t="s">
        <v>56</v>
      </c>
      <c r="D27" s="30">
        <v>920</v>
      </c>
      <c r="E27" s="13">
        <v>1193.9000000000001</v>
      </c>
      <c r="F27" s="80">
        <v>920</v>
      </c>
      <c r="G27" s="13">
        <v>1193.9000000000001</v>
      </c>
      <c r="H27" s="32">
        <f t="shared" si="0"/>
        <v>100</v>
      </c>
      <c r="I27" s="6">
        <f t="shared" si="1"/>
        <v>0</v>
      </c>
      <c r="J27" s="14">
        <f t="shared" si="5"/>
        <v>100</v>
      </c>
      <c r="K27" s="17">
        <f t="shared" si="2"/>
        <v>0</v>
      </c>
      <c r="L27" s="20">
        <f t="shared" si="3"/>
        <v>129.77173913043478</v>
      </c>
      <c r="M27" s="75">
        <f t="shared" si="6"/>
        <v>273.90000000000009</v>
      </c>
      <c r="N27" s="18"/>
      <c r="O27" s="2"/>
    </row>
    <row r="28" spans="1:15" ht="18.75" x14ac:dyDescent="0.3">
      <c r="A28" s="3" t="s">
        <v>21</v>
      </c>
      <c r="B28" s="78" t="s">
        <v>6</v>
      </c>
      <c r="C28" s="78"/>
      <c r="D28" s="30">
        <v>57.333333333333336</v>
      </c>
      <c r="E28" s="13">
        <v>47.39</v>
      </c>
      <c r="F28" s="80">
        <v>57.333333333333336</v>
      </c>
      <c r="G28" s="13">
        <v>47.39</v>
      </c>
      <c r="H28" s="32">
        <f t="shared" si="0"/>
        <v>100</v>
      </c>
      <c r="I28" s="6">
        <f t="shared" si="1"/>
        <v>0</v>
      </c>
      <c r="J28" s="14">
        <f t="shared" si="5"/>
        <v>100</v>
      </c>
      <c r="K28" s="17">
        <f t="shared" si="2"/>
        <v>0</v>
      </c>
      <c r="L28" s="20">
        <f t="shared" si="3"/>
        <v>82.656976744186039</v>
      </c>
      <c r="M28" s="75">
        <f>G29-F29</f>
        <v>-1119.4033333333332</v>
      </c>
      <c r="N28" s="18"/>
      <c r="O28" s="2"/>
    </row>
    <row r="29" spans="1:15" ht="18.75" x14ac:dyDescent="0.3">
      <c r="A29" s="3" t="s">
        <v>22</v>
      </c>
      <c r="B29" s="78" t="s">
        <v>6</v>
      </c>
      <c r="C29" s="78" t="s">
        <v>57</v>
      </c>
      <c r="D29" s="30">
        <v>3446.1533333333332</v>
      </c>
      <c r="E29" s="13">
        <v>2326.75</v>
      </c>
      <c r="F29" s="80">
        <v>3446.1533333333332</v>
      </c>
      <c r="G29" s="13">
        <v>2326.75</v>
      </c>
      <c r="H29" s="32">
        <f t="shared" si="0"/>
        <v>100</v>
      </c>
      <c r="I29" s="6">
        <f t="shared" si="1"/>
        <v>0</v>
      </c>
      <c r="J29" s="14">
        <f t="shared" si="5"/>
        <v>100</v>
      </c>
      <c r="K29" s="17">
        <f t="shared" si="2"/>
        <v>0</v>
      </c>
      <c r="L29" s="20">
        <f t="shared" si="3"/>
        <v>67.517309154361485</v>
      </c>
      <c r="M29" s="75">
        <f>G29-F29</f>
        <v>-1119.4033333333332</v>
      </c>
      <c r="N29" s="18"/>
      <c r="O29" s="2"/>
    </row>
    <row r="30" spans="1:15" ht="18.75" x14ac:dyDescent="0.3">
      <c r="A30" s="3" t="s">
        <v>23</v>
      </c>
      <c r="B30" s="78" t="s">
        <v>6</v>
      </c>
      <c r="C30" s="78" t="s">
        <v>58</v>
      </c>
      <c r="D30" s="30">
        <v>61.666666666666664</v>
      </c>
      <c r="E30" s="13">
        <v>57.225000000000001</v>
      </c>
      <c r="F30" s="80">
        <v>61.666666666666664</v>
      </c>
      <c r="G30" s="13">
        <v>57.225000000000001</v>
      </c>
      <c r="H30" s="32">
        <f t="shared" si="0"/>
        <v>100</v>
      </c>
      <c r="I30" s="6">
        <f t="shared" si="1"/>
        <v>0</v>
      </c>
      <c r="J30" s="14">
        <f t="shared" si="5"/>
        <v>100</v>
      </c>
      <c r="K30" s="17">
        <f t="shared" si="2"/>
        <v>0</v>
      </c>
      <c r="L30" s="20">
        <f t="shared" si="3"/>
        <v>92.797297297297305</v>
      </c>
      <c r="M30" s="75">
        <f>G31-F31</f>
        <v>-17.333333333333343</v>
      </c>
      <c r="N30" s="18"/>
      <c r="O30" s="2"/>
    </row>
    <row r="31" spans="1:15" ht="37.5" x14ac:dyDescent="0.3">
      <c r="A31" s="3" t="s">
        <v>24</v>
      </c>
      <c r="B31" s="78" t="s">
        <v>6</v>
      </c>
      <c r="C31" s="78"/>
      <c r="D31" s="30">
        <v>100.66666666666667</v>
      </c>
      <c r="E31" s="13">
        <v>83.333333333333329</v>
      </c>
      <c r="F31" s="80">
        <v>100.66666666666667</v>
      </c>
      <c r="G31" s="13">
        <v>83.333333333333329</v>
      </c>
      <c r="H31" s="32">
        <f t="shared" si="0"/>
        <v>100</v>
      </c>
      <c r="I31" s="6">
        <f t="shared" si="1"/>
        <v>0</v>
      </c>
      <c r="J31" s="14">
        <f t="shared" si="5"/>
        <v>100</v>
      </c>
      <c r="K31" s="17">
        <f t="shared" si="2"/>
        <v>0</v>
      </c>
      <c r="L31" s="20">
        <f t="shared" si="3"/>
        <v>82.781456953642376</v>
      </c>
      <c r="M31" s="75">
        <f t="shared" ref="M31:M46" si="7">G31-F31</f>
        <v>-17.333333333333343</v>
      </c>
      <c r="N31" s="103">
        <f>SUM(L31:L32)/2</f>
        <v>85.305660894757267</v>
      </c>
      <c r="O31" s="100">
        <f>SUM(M31:M32)/2</f>
        <v>-14.339166666666664</v>
      </c>
    </row>
    <row r="32" spans="1:15" ht="37.5" x14ac:dyDescent="0.3">
      <c r="A32" s="3" t="s">
        <v>0</v>
      </c>
      <c r="B32" s="78" t="s">
        <v>6</v>
      </c>
      <c r="C32" s="78"/>
      <c r="D32" s="30">
        <v>93.219999999999985</v>
      </c>
      <c r="E32" s="13">
        <v>81.875</v>
      </c>
      <c r="F32" s="80">
        <v>93.219999999999985</v>
      </c>
      <c r="G32" s="13">
        <v>81.875</v>
      </c>
      <c r="H32" s="32">
        <f t="shared" si="0"/>
        <v>100</v>
      </c>
      <c r="I32" s="6">
        <f t="shared" si="1"/>
        <v>0</v>
      </c>
      <c r="J32" s="14">
        <f t="shared" si="5"/>
        <v>100</v>
      </c>
      <c r="K32" s="17">
        <f t="shared" si="2"/>
        <v>0</v>
      </c>
      <c r="L32" s="75">
        <f t="shared" si="3"/>
        <v>87.829864835872144</v>
      </c>
      <c r="M32" s="75">
        <f t="shared" si="7"/>
        <v>-11.344999999999985</v>
      </c>
      <c r="N32" s="103"/>
      <c r="O32" s="100"/>
    </row>
    <row r="33" spans="1:15" ht="18.75" x14ac:dyDescent="0.3">
      <c r="A33" s="3" t="s">
        <v>25</v>
      </c>
      <c r="B33" s="78" t="s">
        <v>6</v>
      </c>
      <c r="C33" s="78" t="s">
        <v>53</v>
      </c>
      <c r="D33" s="30">
        <v>121</v>
      </c>
      <c r="E33" s="13">
        <v>99.75</v>
      </c>
      <c r="F33" s="80">
        <v>121</v>
      </c>
      <c r="G33" s="13">
        <v>99.75</v>
      </c>
      <c r="H33" s="32">
        <f t="shared" si="0"/>
        <v>100</v>
      </c>
      <c r="I33" s="6">
        <f t="shared" si="1"/>
        <v>0</v>
      </c>
      <c r="J33" s="14">
        <f t="shared" si="5"/>
        <v>100</v>
      </c>
      <c r="K33" s="17">
        <f t="shared" si="2"/>
        <v>0</v>
      </c>
      <c r="L33" s="20">
        <f t="shared" si="3"/>
        <v>82.438016528925615</v>
      </c>
      <c r="M33" s="75">
        <f t="shared" si="7"/>
        <v>-21.25</v>
      </c>
      <c r="N33" s="103">
        <f>SUM(L33:L38)/6</f>
        <v>79.477649455238563</v>
      </c>
      <c r="O33" s="100">
        <f>SUM(M33:M38)/6</f>
        <v>-26.856805555555557</v>
      </c>
    </row>
    <row r="34" spans="1:15" ht="18.75" x14ac:dyDescent="0.3">
      <c r="A34" s="3" t="s">
        <v>63</v>
      </c>
      <c r="B34" s="78" t="s">
        <v>6</v>
      </c>
      <c r="C34" s="78"/>
      <c r="D34" s="30">
        <v>72.3</v>
      </c>
      <c r="E34" s="13">
        <v>63.375</v>
      </c>
      <c r="F34" s="80">
        <v>75.666666666666671</v>
      </c>
      <c r="G34" s="13">
        <v>63.375</v>
      </c>
      <c r="H34" s="33">
        <f t="shared" si="0"/>
        <v>104.65652374366068</v>
      </c>
      <c r="I34" s="28">
        <f t="shared" si="1"/>
        <v>3.3666666666666742</v>
      </c>
      <c r="J34" s="14">
        <f t="shared" si="5"/>
        <v>100</v>
      </c>
      <c r="K34" s="17">
        <f t="shared" si="2"/>
        <v>0</v>
      </c>
      <c r="L34" s="20">
        <f t="shared" si="3"/>
        <v>83.755506607929505</v>
      </c>
      <c r="M34" s="75">
        <f t="shared" si="7"/>
        <v>-12.291666666666671</v>
      </c>
      <c r="N34" s="103"/>
      <c r="O34" s="100"/>
    </row>
    <row r="35" spans="1:15" ht="18.75" x14ac:dyDescent="0.3">
      <c r="A35" s="3" t="s">
        <v>26</v>
      </c>
      <c r="B35" s="78" t="s">
        <v>6</v>
      </c>
      <c r="C35" s="78" t="s">
        <v>59</v>
      </c>
      <c r="D35" s="30">
        <v>79.666666666666671</v>
      </c>
      <c r="E35" s="13">
        <v>65.650000000000006</v>
      </c>
      <c r="F35" s="80">
        <v>79.666666666666671</v>
      </c>
      <c r="G35" s="13">
        <v>65.650000000000006</v>
      </c>
      <c r="H35" s="32">
        <f t="shared" si="0"/>
        <v>100</v>
      </c>
      <c r="I35" s="6">
        <f t="shared" si="1"/>
        <v>0</v>
      </c>
      <c r="J35" s="14">
        <f t="shared" si="5"/>
        <v>100</v>
      </c>
      <c r="K35" s="17">
        <f t="shared" si="2"/>
        <v>0</v>
      </c>
      <c r="L35" s="20">
        <f t="shared" si="3"/>
        <v>82.405857740585773</v>
      </c>
      <c r="M35" s="75">
        <f t="shared" si="7"/>
        <v>-14.016666666666666</v>
      </c>
      <c r="N35" s="103"/>
      <c r="O35" s="100"/>
    </row>
    <row r="36" spans="1:15" ht="18.75" x14ac:dyDescent="0.3">
      <c r="A36" s="3" t="s">
        <v>42</v>
      </c>
      <c r="B36" s="78" t="s">
        <v>6</v>
      </c>
      <c r="C36" s="78" t="s">
        <v>53</v>
      </c>
      <c r="D36" s="30">
        <v>79.333333333333329</v>
      </c>
      <c r="E36" s="13">
        <v>69.1875</v>
      </c>
      <c r="F36" s="80">
        <v>79.333333333333329</v>
      </c>
      <c r="G36" s="13">
        <v>69.1875</v>
      </c>
      <c r="H36" s="32">
        <f t="shared" si="0"/>
        <v>100</v>
      </c>
      <c r="I36" s="6">
        <f t="shared" si="1"/>
        <v>0</v>
      </c>
      <c r="J36" s="14">
        <f t="shared" si="5"/>
        <v>100</v>
      </c>
      <c r="K36" s="17">
        <f t="shared" si="2"/>
        <v>0</v>
      </c>
      <c r="L36" s="20">
        <f t="shared" si="3"/>
        <v>87.211134453781511</v>
      </c>
      <c r="M36" s="75">
        <f t="shared" si="7"/>
        <v>-10.145833333333329</v>
      </c>
      <c r="N36" s="103"/>
      <c r="O36" s="100"/>
    </row>
    <row r="37" spans="1:15" ht="18.75" x14ac:dyDescent="0.3">
      <c r="A37" s="3" t="s">
        <v>43</v>
      </c>
      <c r="B37" s="78" t="s">
        <v>6</v>
      </c>
      <c r="C37" s="78" t="s">
        <v>45</v>
      </c>
      <c r="D37" s="30">
        <v>143.73333333333332</v>
      </c>
      <c r="E37" s="13">
        <v>110.29666666666667</v>
      </c>
      <c r="F37" s="80">
        <v>196.23333333333335</v>
      </c>
      <c r="G37" s="13">
        <v>110.29666666666667</v>
      </c>
      <c r="H37" s="33">
        <f t="shared" si="0"/>
        <v>136.52597402597405</v>
      </c>
      <c r="I37" s="28">
        <f t="shared" si="1"/>
        <v>52.500000000000028</v>
      </c>
      <c r="J37" s="14">
        <f t="shared" si="5"/>
        <v>100</v>
      </c>
      <c r="K37" s="17">
        <f t="shared" si="2"/>
        <v>0</v>
      </c>
      <c r="L37" s="20">
        <f t="shared" si="3"/>
        <v>56.206896551724142</v>
      </c>
      <c r="M37" s="75">
        <f t="shared" si="7"/>
        <v>-85.936666666666682</v>
      </c>
      <c r="N37" s="103"/>
      <c r="O37" s="100"/>
    </row>
    <row r="38" spans="1:15" ht="18.75" x14ac:dyDescent="0.3">
      <c r="A38" s="3" t="s">
        <v>44</v>
      </c>
      <c r="B38" s="78" t="s">
        <v>6</v>
      </c>
      <c r="C38" s="78" t="s">
        <v>41</v>
      </c>
      <c r="D38" s="30">
        <v>115.5</v>
      </c>
      <c r="E38" s="13">
        <v>98</v>
      </c>
      <c r="F38" s="80">
        <v>115.5</v>
      </c>
      <c r="G38" s="13">
        <v>98</v>
      </c>
      <c r="H38" s="32">
        <f t="shared" si="0"/>
        <v>100</v>
      </c>
      <c r="I38" s="6">
        <f t="shared" si="1"/>
        <v>0</v>
      </c>
      <c r="J38" s="14">
        <f t="shared" si="5"/>
        <v>100</v>
      </c>
      <c r="K38" s="17">
        <f t="shared" si="2"/>
        <v>0</v>
      </c>
      <c r="L38" s="20">
        <f t="shared" si="3"/>
        <v>84.848484848484844</v>
      </c>
      <c r="M38" s="75">
        <f t="shared" si="7"/>
        <v>-17.5</v>
      </c>
      <c r="N38" s="103"/>
      <c r="O38" s="100"/>
    </row>
    <row r="39" spans="1:15" ht="18.75" x14ac:dyDescent="0.3">
      <c r="A39" s="3" t="s">
        <v>27</v>
      </c>
      <c r="B39" s="78" t="s">
        <v>6</v>
      </c>
      <c r="C39" s="78"/>
      <c r="D39" s="30">
        <v>105.66666666666667</v>
      </c>
      <c r="E39" s="13">
        <v>84.1</v>
      </c>
      <c r="F39" s="80">
        <v>105.66666666666667</v>
      </c>
      <c r="G39" s="13">
        <v>84.1</v>
      </c>
      <c r="H39" s="32">
        <f t="shared" si="0"/>
        <v>100</v>
      </c>
      <c r="I39" s="6">
        <f t="shared" si="1"/>
        <v>0</v>
      </c>
      <c r="J39" s="14">
        <f t="shared" si="5"/>
        <v>100</v>
      </c>
      <c r="K39" s="17">
        <f t="shared" si="2"/>
        <v>0</v>
      </c>
      <c r="L39" s="20">
        <f t="shared" si="3"/>
        <v>79.589905362776008</v>
      </c>
      <c r="M39" s="75">
        <f t="shared" si="7"/>
        <v>-21.566666666666677</v>
      </c>
      <c r="N39" s="103">
        <f>SUM(L39:L45)/6</f>
        <v>88.86720248352232</v>
      </c>
      <c r="O39" s="100">
        <f>SUM(M39:M45)/6</f>
        <v>-64.77847222222222</v>
      </c>
    </row>
    <row r="40" spans="1:15" ht="18.75" x14ac:dyDescent="0.3">
      <c r="A40" s="3" t="s">
        <v>28</v>
      </c>
      <c r="B40" s="78" t="s">
        <v>6</v>
      </c>
      <c r="C40" s="78"/>
      <c r="D40" s="30">
        <v>97</v>
      </c>
      <c r="E40" s="13">
        <v>79.625</v>
      </c>
      <c r="F40" s="80">
        <v>97</v>
      </c>
      <c r="G40" s="13">
        <v>81</v>
      </c>
      <c r="H40" s="32">
        <f t="shared" si="0"/>
        <v>100</v>
      </c>
      <c r="I40" s="6">
        <f t="shared" si="1"/>
        <v>0</v>
      </c>
      <c r="J40" s="14">
        <f t="shared" si="5"/>
        <v>101.72684458398744</v>
      </c>
      <c r="K40" s="17">
        <f t="shared" si="2"/>
        <v>1.375</v>
      </c>
      <c r="L40" s="20">
        <f t="shared" si="3"/>
        <v>83.505154639175259</v>
      </c>
      <c r="M40" s="75">
        <f t="shared" si="7"/>
        <v>-16</v>
      </c>
      <c r="N40" s="103"/>
      <c r="O40" s="100"/>
    </row>
    <row r="41" spans="1:15" ht="18.75" x14ac:dyDescent="0.3">
      <c r="A41" s="3" t="s">
        <v>29</v>
      </c>
      <c r="B41" s="78" t="s">
        <v>6</v>
      </c>
      <c r="C41" s="78"/>
      <c r="D41" s="30">
        <v>94.333333333333329</v>
      </c>
      <c r="E41" s="13">
        <v>78.125</v>
      </c>
      <c r="F41" s="80">
        <v>94.333333333333329</v>
      </c>
      <c r="G41" s="13">
        <v>78.125</v>
      </c>
      <c r="H41" s="32">
        <f t="shared" si="0"/>
        <v>100</v>
      </c>
      <c r="I41" s="6">
        <f t="shared" si="1"/>
        <v>0</v>
      </c>
      <c r="J41" s="14">
        <f t="shared" si="5"/>
        <v>100</v>
      </c>
      <c r="K41" s="17">
        <f t="shared" si="2"/>
        <v>0</v>
      </c>
      <c r="L41" s="20">
        <f t="shared" si="3"/>
        <v>82.81802120141343</v>
      </c>
      <c r="M41" s="75">
        <f t="shared" si="7"/>
        <v>-16.208333333333329</v>
      </c>
      <c r="N41" s="103"/>
      <c r="O41" s="100"/>
    </row>
    <row r="42" spans="1:15" ht="18.75" x14ac:dyDescent="0.3">
      <c r="A42" s="3" t="s">
        <v>30</v>
      </c>
      <c r="B42" s="78" t="s">
        <v>6</v>
      </c>
      <c r="C42" s="78"/>
      <c r="D42" s="30">
        <v>127.66666666666667</v>
      </c>
      <c r="E42" s="13">
        <v>102.5625</v>
      </c>
      <c r="F42" s="80">
        <v>122.66666666666667</v>
      </c>
      <c r="G42" s="13">
        <v>102.5625</v>
      </c>
      <c r="H42" s="32">
        <f t="shared" si="0"/>
        <v>96.083550913838124</v>
      </c>
      <c r="I42" s="6">
        <f t="shared" si="1"/>
        <v>-5</v>
      </c>
      <c r="J42" s="14">
        <f t="shared" si="5"/>
        <v>100</v>
      </c>
      <c r="K42" s="17">
        <f t="shared" si="2"/>
        <v>0</v>
      </c>
      <c r="L42" s="20">
        <f t="shared" si="3"/>
        <v>83.610733695652172</v>
      </c>
      <c r="M42" s="75">
        <f t="shared" si="7"/>
        <v>-20.104166666666671</v>
      </c>
      <c r="N42" s="103"/>
      <c r="O42" s="100"/>
    </row>
    <row r="43" spans="1:15" ht="18.75" x14ac:dyDescent="0.3">
      <c r="A43" s="3" t="s">
        <v>64</v>
      </c>
      <c r="B43" s="78" t="s">
        <v>6</v>
      </c>
      <c r="C43" s="78"/>
      <c r="D43" s="30">
        <v>102.33333333333333</v>
      </c>
      <c r="E43" s="13">
        <v>75.375</v>
      </c>
      <c r="F43" s="80">
        <v>102.33333333333333</v>
      </c>
      <c r="G43" s="13">
        <v>75.375</v>
      </c>
      <c r="H43" s="32">
        <f t="shared" si="0"/>
        <v>100</v>
      </c>
      <c r="I43" s="6">
        <f t="shared" si="1"/>
        <v>0</v>
      </c>
      <c r="J43" s="14">
        <f t="shared" si="5"/>
        <v>100</v>
      </c>
      <c r="K43" s="17">
        <f t="shared" si="2"/>
        <v>0</v>
      </c>
      <c r="L43" s="20">
        <f t="shared" si="3"/>
        <v>73.656351791530952</v>
      </c>
      <c r="M43" s="75">
        <f t="shared" si="7"/>
        <v>-26.958333333333329</v>
      </c>
      <c r="N43" s="103"/>
      <c r="O43" s="100"/>
    </row>
    <row r="44" spans="1:15" ht="37.5" x14ac:dyDescent="0.3">
      <c r="A44" s="3" t="s">
        <v>31</v>
      </c>
      <c r="B44" s="78" t="s">
        <v>6</v>
      </c>
      <c r="C44" s="78" t="s">
        <v>52</v>
      </c>
      <c r="D44" s="30">
        <v>310.33333333333331</v>
      </c>
      <c r="E44" s="13">
        <v>205.66666666666666</v>
      </c>
      <c r="F44" s="80">
        <v>315.33333333333331</v>
      </c>
      <c r="G44" s="13">
        <v>210</v>
      </c>
      <c r="H44" s="32">
        <f t="shared" si="0"/>
        <v>101.61117078410311</v>
      </c>
      <c r="I44" s="6">
        <f t="shared" si="1"/>
        <v>5</v>
      </c>
      <c r="J44" s="14">
        <f t="shared" si="5"/>
        <v>102.10696920583469</v>
      </c>
      <c r="K44" s="17">
        <f t="shared" si="2"/>
        <v>4.3333333333333428</v>
      </c>
      <c r="L44" s="20">
        <f t="shared" si="3"/>
        <v>66.596194503171247</v>
      </c>
      <c r="M44" s="75">
        <f t="shared" si="7"/>
        <v>-105.33333333333331</v>
      </c>
      <c r="N44" s="103"/>
      <c r="O44" s="100"/>
    </row>
    <row r="45" spans="1:15" ht="37.5" x14ac:dyDescent="0.3">
      <c r="A45" s="3" t="s">
        <v>46</v>
      </c>
      <c r="B45" s="78" t="s">
        <v>6</v>
      </c>
      <c r="C45" s="78" t="s">
        <v>52</v>
      </c>
      <c r="D45" s="30">
        <v>499</v>
      </c>
      <c r="E45" s="13">
        <v>316.5</v>
      </c>
      <c r="F45" s="80">
        <v>499</v>
      </c>
      <c r="G45" s="13">
        <v>316.5</v>
      </c>
      <c r="H45" s="32">
        <f t="shared" si="0"/>
        <v>100</v>
      </c>
      <c r="I45" s="6">
        <f t="shared" si="1"/>
        <v>0</v>
      </c>
      <c r="J45" s="14">
        <f t="shared" si="5"/>
        <v>100</v>
      </c>
      <c r="K45" s="17">
        <f t="shared" si="2"/>
        <v>0</v>
      </c>
      <c r="L45" s="20">
        <f t="shared" si="3"/>
        <v>63.426853707414836</v>
      </c>
      <c r="M45" s="75">
        <f t="shared" si="7"/>
        <v>-182.5</v>
      </c>
      <c r="N45" s="103"/>
      <c r="O45" s="100"/>
    </row>
    <row r="46" spans="1:15" ht="18.75" x14ac:dyDescent="0.3">
      <c r="A46" s="3" t="s">
        <v>32</v>
      </c>
      <c r="B46" s="78" t="s">
        <v>6</v>
      </c>
      <c r="C46" s="78" t="s">
        <v>60</v>
      </c>
      <c r="D46" s="30">
        <v>310.66666666666669</v>
      </c>
      <c r="E46" s="13">
        <v>213.25</v>
      </c>
      <c r="F46" s="80">
        <v>295.66666666666669</v>
      </c>
      <c r="G46" s="13">
        <v>213.25</v>
      </c>
      <c r="H46" s="32">
        <f t="shared" si="0"/>
        <v>95.17167381974248</v>
      </c>
      <c r="I46" s="6">
        <f t="shared" si="1"/>
        <v>-15</v>
      </c>
      <c r="J46" s="14">
        <f t="shared" si="5"/>
        <v>100</v>
      </c>
      <c r="K46" s="17">
        <f t="shared" si="2"/>
        <v>0</v>
      </c>
      <c r="L46" s="20">
        <f t="shared" si="3"/>
        <v>72.125140924464475</v>
      </c>
      <c r="M46" s="75">
        <f t="shared" si="7"/>
        <v>-82.416666666666686</v>
      </c>
      <c r="N46" s="18"/>
      <c r="O46" s="2"/>
    </row>
    <row r="47" spans="1:15" ht="45.75" customHeight="1" x14ac:dyDescent="0.3">
      <c r="A47" s="101" t="s">
        <v>61</v>
      </c>
      <c r="B47" s="101"/>
      <c r="C47" s="101"/>
      <c r="D47" s="101"/>
      <c r="E47" s="101"/>
      <c r="F47" s="101"/>
      <c r="G47" s="101"/>
      <c r="H47" s="101"/>
      <c r="I47" s="101"/>
      <c r="J47" s="101"/>
      <c r="K47" s="101"/>
      <c r="L47" s="19">
        <f>SUM(L6:L46)/39</f>
        <v>84.579663553745434</v>
      </c>
      <c r="M47" s="19">
        <f>SUM(M6:M46)/40</f>
        <v>-115.28279166666667</v>
      </c>
    </row>
    <row r="48" spans="1:15" ht="18.75" x14ac:dyDescent="0.3"/>
    <row r="49" spans="1:3" ht="18.75" x14ac:dyDescent="0.3">
      <c r="A49" s="102" t="s">
        <v>66</v>
      </c>
      <c r="B49" s="102"/>
      <c r="C49" s="102"/>
    </row>
    <row r="50" spans="1:3" ht="18.75" x14ac:dyDescent="0.3"/>
  </sheetData>
  <mergeCells count="25">
    <mergeCell ref="A1:K1"/>
    <mergeCell ref="A2:K2"/>
    <mergeCell ref="A3:K3"/>
    <mergeCell ref="A4:A6"/>
    <mergeCell ref="B4:B6"/>
    <mergeCell ref="D4:G4"/>
    <mergeCell ref="H4:O4"/>
    <mergeCell ref="H5:I5"/>
    <mergeCell ref="J5:K5"/>
    <mergeCell ref="L5:M5"/>
    <mergeCell ref="N5:O5"/>
    <mergeCell ref="D6:E6"/>
    <mergeCell ref="F6:G6"/>
    <mergeCell ref="O7:O12"/>
    <mergeCell ref="A47:K47"/>
    <mergeCell ref="A49:C49"/>
    <mergeCell ref="N31:N32"/>
    <mergeCell ref="O31:O32"/>
    <mergeCell ref="N33:N38"/>
    <mergeCell ref="O33:O38"/>
    <mergeCell ref="N39:N45"/>
    <mergeCell ref="O39:O45"/>
    <mergeCell ref="N16:N22"/>
    <mergeCell ref="O16:O22"/>
    <mergeCell ref="N7:N12"/>
  </mergeCells>
  <pageMargins left="0.70866141732283472" right="0.70866141732283472" top="0.74803149606299213" bottom="0.74803149606299213" header="0.31496062992125984" footer="0.31496062992125984"/>
  <pageSetup paperSize="9" scale="35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0"/>
  <sheetViews>
    <sheetView topLeftCell="E1" zoomScale="70" zoomScaleNormal="70" workbookViewId="0">
      <selection activeCell="I10" sqref="I10"/>
    </sheetView>
  </sheetViews>
  <sheetFormatPr defaultColWidth="9.140625" defaultRowHeight="45.75" customHeight="1" x14ac:dyDescent="0.3"/>
  <cols>
    <col min="1" max="1" width="46.7109375" style="1" customWidth="1"/>
    <col min="2" max="2" width="9.140625" style="1"/>
    <col min="3" max="3" width="39.28515625" style="1" customWidth="1"/>
    <col min="4" max="4" width="21.42578125" style="1" customWidth="1"/>
    <col min="5" max="5" width="21.42578125" style="8" customWidth="1"/>
    <col min="6" max="6" width="21.42578125" style="1" customWidth="1"/>
    <col min="7" max="7" width="21.42578125" style="8" customWidth="1"/>
    <col min="8" max="8" width="22" style="1" customWidth="1"/>
    <col min="9" max="9" width="21" style="4" customWidth="1"/>
    <col min="10" max="10" width="22.5703125" style="10" customWidth="1"/>
    <col min="11" max="11" width="23.5703125" style="10" customWidth="1"/>
    <col min="12" max="12" width="16.85546875" style="21" customWidth="1"/>
    <col min="13" max="13" width="14.85546875" style="21" customWidth="1"/>
    <col min="14" max="14" width="13.42578125" style="1" customWidth="1"/>
    <col min="15" max="15" width="13.5703125" style="1" customWidth="1"/>
    <col min="16" max="16384" width="9.140625" style="1"/>
  </cols>
  <sheetData>
    <row r="1" spans="1:15" ht="45.75" customHeight="1" x14ac:dyDescent="0.3">
      <c r="A1" s="104" t="s">
        <v>33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</row>
    <row r="2" spans="1:15" ht="30.75" customHeight="1" x14ac:dyDescent="0.3">
      <c r="A2" s="105" t="s">
        <v>74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</row>
    <row r="3" spans="1:15" ht="18.75" x14ac:dyDescent="0.3">
      <c r="A3" s="107"/>
      <c r="B3" s="108"/>
      <c r="C3" s="108"/>
      <c r="D3" s="108"/>
      <c r="E3" s="108"/>
      <c r="F3" s="108"/>
      <c r="G3" s="108"/>
      <c r="H3" s="109"/>
      <c r="I3" s="109"/>
      <c r="J3" s="109"/>
      <c r="K3" s="109"/>
    </row>
    <row r="4" spans="1:15" ht="29.25" customHeight="1" x14ac:dyDescent="0.3">
      <c r="A4" s="110" t="s">
        <v>68</v>
      </c>
      <c r="B4" s="113" t="s">
        <v>69</v>
      </c>
      <c r="C4" s="81"/>
      <c r="D4" s="115" t="s">
        <v>1</v>
      </c>
      <c r="E4" s="115"/>
      <c r="F4" s="115"/>
      <c r="G4" s="115"/>
      <c r="H4" s="115" t="s">
        <v>86</v>
      </c>
      <c r="I4" s="115"/>
      <c r="J4" s="115"/>
      <c r="K4" s="115"/>
      <c r="L4" s="115"/>
      <c r="M4" s="115"/>
      <c r="N4" s="115"/>
      <c r="O4" s="115"/>
    </row>
    <row r="5" spans="1:15" ht="122.25" customHeight="1" x14ac:dyDescent="0.3">
      <c r="A5" s="111"/>
      <c r="B5" s="114"/>
      <c r="C5" s="82" t="s">
        <v>34</v>
      </c>
      <c r="D5" s="5" t="s">
        <v>2</v>
      </c>
      <c r="E5" s="12" t="s">
        <v>3</v>
      </c>
      <c r="F5" s="5" t="s">
        <v>2</v>
      </c>
      <c r="G5" s="12" t="s">
        <v>3</v>
      </c>
      <c r="H5" s="116" t="s">
        <v>2</v>
      </c>
      <c r="I5" s="117"/>
      <c r="J5" s="118" t="s">
        <v>3</v>
      </c>
      <c r="K5" s="119"/>
      <c r="L5" s="120" t="s">
        <v>71</v>
      </c>
      <c r="M5" s="120"/>
      <c r="N5" s="121" t="s">
        <v>72</v>
      </c>
      <c r="O5" s="121"/>
    </row>
    <row r="6" spans="1:15" ht="24" customHeight="1" x14ac:dyDescent="0.3">
      <c r="A6" s="112"/>
      <c r="B6" s="114"/>
      <c r="C6" s="82"/>
      <c r="D6" s="122">
        <v>45994</v>
      </c>
      <c r="E6" s="123"/>
      <c r="F6" s="122">
        <v>46001</v>
      </c>
      <c r="G6" s="123"/>
      <c r="H6" s="7" t="s">
        <v>4</v>
      </c>
      <c r="I6" s="7" t="s">
        <v>5</v>
      </c>
      <c r="J6" s="9" t="s">
        <v>4</v>
      </c>
      <c r="K6" s="9" t="s">
        <v>5</v>
      </c>
      <c r="L6" s="16" t="s">
        <v>4</v>
      </c>
      <c r="M6" s="84" t="s">
        <v>70</v>
      </c>
      <c r="N6" s="16" t="s">
        <v>4</v>
      </c>
      <c r="O6" s="16" t="s">
        <v>70</v>
      </c>
    </row>
    <row r="7" spans="1:15" ht="18.75" x14ac:dyDescent="0.3">
      <c r="A7" s="3" t="s">
        <v>49</v>
      </c>
      <c r="B7" s="83" t="s">
        <v>6</v>
      </c>
      <c r="C7" s="83" t="s">
        <v>45</v>
      </c>
      <c r="D7" s="80">
        <v>963</v>
      </c>
      <c r="E7" s="13">
        <v>0</v>
      </c>
      <c r="F7" s="80">
        <v>963</v>
      </c>
      <c r="G7" s="13">
        <v>0</v>
      </c>
      <c r="H7" s="32">
        <f t="shared" ref="H7:H46" si="0">F7/D7*100</f>
        <v>100</v>
      </c>
      <c r="I7" s="6">
        <f t="shared" ref="I7:I46" si="1">F7-D7</f>
        <v>0</v>
      </c>
      <c r="J7" s="14">
        <v>0</v>
      </c>
      <c r="K7" s="17">
        <f t="shared" ref="K7:K46" si="2">G7-E7</f>
        <v>0</v>
      </c>
      <c r="L7" s="84">
        <f t="shared" ref="L7:L46" si="3">G7/F7*100</f>
        <v>0</v>
      </c>
      <c r="M7" s="84">
        <f t="shared" ref="M7:M16" si="4">G7-F7</f>
        <v>-963</v>
      </c>
      <c r="N7" s="103">
        <f>SUM(L7:L12)/5</f>
        <v>84.355415617527257</v>
      </c>
      <c r="O7" s="100">
        <f>SUM(M7:M12)/5</f>
        <v>-275.30833333333334</v>
      </c>
    </row>
    <row r="8" spans="1:15" ht="18.75" x14ac:dyDescent="0.3">
      <c r="A8" s="3" t="s">
        <v>50</v>
      </c>
      <c r="B8" s="83" t="s">
        <v>6</v>
      </c>
      <c r="C8" s="83"/>
      <c r="D8" s="80">
        <v>868</v>
      </c>
      <c r="E8" s="13">
        <v>820</v>
      </c>
      <c r="F8" s="80">
        <v>868</v>
      </c>
      <c r="G8" s="13">
        <v>828.625</v>
      </c>
      <c r="H8" s="32">
        <f t="shared" si="0"/>
        <v>100</v>
      </c>
      <c r="I8" s="6">
        <f t="shared" si="1"/>
        <v>0</v>
      </c>
      <c r="J8" s="14">
        <f t="shared" ref="J8:J46" si="5">G8/E8*100</f>
        <v>101.05182926829268</v>
      </c>
      <c r="K8" s="17">
        <f t="shared" si="2"/>
        <v>8.625</v>
      </c>
      <c r="L8" s="20">
        <f t="shared" si="3"/>
        <v>95.463709677419345</v>
      </c>
      <c r="M8" s="84">
        <f t="shared" si="4"/>
        <v>-39.375</v>
      </c>
      <c r="N8" s="103"/>
      <c r="O8" s="100"/>
    </row>
    <row r="9" spans="1:15" ht="18.75" x14ac:dyDescent="0.3">
      <c r="A9" s="3" t="s">
        <v>10</v>
      </c>
      <c r="B9" s="83" t="s">
        <v>6</v>
      </c>
      <c r="C9" s="83"/>
      <c r="D9" s="80">
        <v>367.33333333333331</v>
      </c>
      <c r="E9" s="13">
        <v>237</v>
      </c>
      <c r="F9" s="80">
        <v>367.33333333333331</v>
      </c>
      <c r="G9" s="13">
        <v>237</v>
      </c>
      <c r="H9" s="32">
        <f t="shared" si="0"/>
        <v>100</v>
      </c>
      <c r="I9" s="6">
        <f t="shared" si="1"/>
        <v>0</v>
      </c>
      <c r="J9" s="14">
        <f t="shared" si="5"/>
        <v>100</v>
      </c>
      <c r="K9" s="17">
        <f t="shared" si="2"/>
        <v>0</v>
      </c>
      <c r="L9" s="20">
        <f t="shared" si="3"/>
        <v>64.51905626134301</v>
      </c>
      <c r="M9" s="84">
        <f t="shared" si="4"/>
        <v>-130.33333333333331</v>
      </c>
      <c r="N9" s="103"/>
      <c r="O9" s="100"/>
    </row>
    <row r="10" spans="1:15" ht="18.75" x14ac:dyDescent="0.3">
      <c r="A10" s="3" t="s">
        <v>7</v>
      </c>
      <c r="B10" s="83" t="s">
        <v>6</v>
      </c>
      <c r="C10" s="83"/>
      <c r="D10" s="80">
        <v>502.66666666666669</v>
      </c>
      <c r="E10" s="13">
        <v>472.75</v>
      </c>
      <c r="F10" s="80">
        <v>502.66666666666669</v>
      </c>
      <c r="G10" s="13">
        <v>472.75</v>
      </c>
      <c r="H10" s="32">
        <f t="shared" si="0"/>
        <v>100</v>
      </c>
      <c r="I10" s="6">
        <f t="shared" si="1"/>
        <v>0</v>
      </c>
      <c r="J10" s="14">
        <f t="shared" si="5"/>
        <v>100</v>
      </c>
      <c r="K10" s="17">
        <f t="shared" si="2"/>
        <v>0</v>
      </c>
      <c r="L10" s="20">
        <f t="shared" si="3"/>
        <v>94.048408488063657</v>
      </c>
      <c r="M10" s="84">
        <f t="shared" si="4"/>
        <v>-29.916666666666686</v>
      </c>
      <c r="N10" s="103"/>
      <c r="O10" s="100"/>
    </row>
    <row r="11" spans="1:15" ht="18.75" x14ac:dyDescent="0.3">
      <c r="A11" s="3" t="s">
        <v>11</v>
      </c>
      <c r="B11" s="83" t="s">
        <v>6</v>
      </c>
      <c r="C11" s="83"/>
      <c r="D11" s="80">
        <v>379.66666666666669</v>
      </c>
      <c r="E11" s="13">
        <v>325.25</v>
      </c>
      <c r="F11" s="80">
        <v>379.66666666666669</v>
      </c>
      <c r="G11" s="13">
        <v>325.25</v>
      </c>
      <c r="H11" s="32">
        <f t="shared" si="0"/>
        <v>100</v>
      </c>
      <c r="I11" s="6">
        <f t="shared" si="1"/>
        <v>0</v>
      </c>
      <c r="J11" s="14">
        <f t="shared" si="5"/>
        <v>100</v>
      </c>
      <c r="K11" s="17">
        <f t="shared" si="2"/>
        <v>0</v>
      </c>
      <c r="L11" s="20">
        <f t="shared" si="3"/>
        <v>85.667251975417031</v>
      </c>
      <c r="M11" s="84">
        <f t="shared" si="4"/>
        <v>-54.416666666666686</v>
      </c>
      <c r="N11" s="103"/>
      <c r="O11" s="100"/>
    </row>
    <row r="12" spans="1:15" ht="18.75" x14ac:dyDescent="0.3">
      <c r="A12" s="3" t="s">
        <v>12</v>
      </c>
      <c r="B12" s="83" t="s">
        <v>6</v>
      </c>
      <c r="C12" s="83" t="s">
        <v>47</v>
      </c>
      <c r="D12" s="80">
        <v>890</v>
      </c>
      <c r="E12" s="13">
        <v>730.5</v>
      </c>
      <c r="F12" s="80">
        <v>890</v>
      </c>
      <c r="G12" s="13">
        <v>730.5</v>
      </c>
      <c r="H12" s="32">
        <f t="shared" si="0"/>
        <v>100</v>
      </c>
      <c r="I12" s="6">
        <f t="shared" si="1"/>
        <v>0</v>
      </c>
      <c r="J12" s="14">
        <f t="shared" si="5"/>
        <v>100</v>
      </c>
      <c r="K12" s="17">
        <f t="shared" si="2"/>
        <v>0</v>
      </c>
      <c r="L12" s="20">
        <f t="shared" si="3"/>
        <v>82.078651685393254</v>
      </c>
      <c r="M12" s="84">
        <f t="shared" si="4"/>
        <v>-159.5</v>
      </c>
      <c r="N12" s="103"/>
      <c r="O12" s="100"/>
    </row>
    <row r="13" spans="1:15" ht="57" customHeight="1" x14ac:dyDescent="0.3">
      <c r="A13" s="3" t="s">
        <v>13</v>
      </c>
      <c r="B13" s="83" t="s">
        <v>6</v>
      </c>
      <c r="C13" s="83" t="s">
        <v>51</v>
      </c>
      <c r="D13" s="80">
        <v>178.66666666666666</v>
      </c>
      <c r="E13" s="13">
        <v>103.83333333333333</v>
      </c>
      <c r="F13" s="80">
        <v>178.66666666666666</v>
      </c>
      <c r="G13" s="13">
        <v>103.83333333333333</v>
      </c>
      <c r="H13" s="32">
        <f t="shared" si="0"/>
        <v>100</v>
      </c>
      <c r="I13" s="11">
        <f t="shared" si="1"/>
        <v>0</v>
      </c>
      <c r="J13" s="15">
        <f t="shared" si="5"/>
        <v>100</v>
      </c>
      <c r="K13" s="26">
        <f t="shared" si="2"/>
        <v>0</v>
      </c>
      <c r="L13" s="20">
        <f t="shared" si="3"/>
        <v>58.115671641791046</v>
      </c>
      <c r="M13" s="84">
        <f t="shared" si="4"/>
        <v>-74.833333333333329</v>
      </c>
      <c r="N13" s="18"/>
      <c r="O13" s="2"/>
    </row>
    <row r="14" spans="1:15" ht="18.75" x14ac:dyDescent="0.3">
      <c r="A14" s="3" t="s">
        <v>67</v>
      </c>
      <c r="B14" s="83" t="s">
        <v>6</v>
      </c>
      <c r="C14" s="83"/>
      <c r="D14" s="80">
        <v>277.5</v>
      </c>
      <c r="E14" s="13">
        <v>309.66666666666669</v>
      </c>
      <c r="F14" s="80">
        <v>185</v>
      </c>
      <c r="G14" s="13">
        <v>309.66666666666669</v>
      </c>
      <c r="H14" s="32">
        <f t="shared" si="0"/>
        <v>66.666666666666657</v>
      </c>
      <c r="I14" s="11">
        <f t="shared" si="1"/>
        <v>-92.5</v>
      </c>
      <c r="J14" s="15">
        <f t="shared" si="5"/>
        <v>100</v>
      </c>
      <c r="K14" s="26">
        <f t="shared" si="2"/>
        <v>0</v>
      </c>
      <c r="L14" s="20">
        <f t="shared" si="3"/>
        <v>167.38738738738738</v>
      </c>
      <c r="M14" s="84">
        <f t="shared" si="4"/>
        <v>124.66666666666669</v>
      </c>
      <c r="N14" s="18"/>
      <c r="O14" s="2"/>
    </row>
    <row r="15" spans="1:15" ht="18.75" x14ac:dyDescent="0.3">
      <c r="A15" s="3" t="s">
        <v>14</v>
      </c>
      <c r="B15" s="83" t="s">
        <v>6</v>
      </c>
      <c r="C15" s="83"/>
      <c r="D15" s="80">
        <v>549.33333333333337</v>
      </c>
      <c r="E15" s="13">
        <v>514.13</v>
      </c>
      <c r="F15" s="80">
        <v>549.33333333333337</v>
      </c>
      <c r="G15" s="13">
        <v>514.13</v>
      </c>
      <c r="H15" s="32">
        <f t="shared" si="0"/>
        <v>100</v>
      </c>
      <c r="I15" s="11">
        <f t="shared" si="1"/>
        <v>0</v>
      </c>
      <c r="J15" s="15">
        <f t="shared" si="5"/>
        <v>100</v>
      </c>
      <c r="K15" s="26">
        <f t="shared" si="2"/>
        <v>0</v>
      </c>
      <c r="L15" s="20">
        <f t="shared" si="3"/>
        <v>93.591626213592221</v>
      </c>
      <c r="M15" s="84">
        <f t="shared" si="4"/>
        <v>-35.203333333333376</v>
      </c>
      <c r="N15" s="18"/>
      <c r="O15" s="2"/>
    </row>
    <row r="16" spans="1:15" ht="93.75" x14ac:dyDescent="0.3">
      <c r="A16" s="3" t="s">
        <v>15</v>
      </c>
      <c r="B16" s="83" t="s">
        <v>6</v>
      </c>
      <c r="C16" s="83" t="s">
        <v>65</v>
      </c>
      <c r="D16" s="80">
        <v>951</v>
      </c>
      <c r="E16" s="13">
        <v>1076.3633333333335</v>
      </c>
      <c r="F16" s="80">
        <v>951</v>
      </c>
      <c r="G16" s="13">
        <v>1076.3633333333335</v>
      </c>
      <c r="H16" s="32">
        <f t="shared" si="0"/>
        <v>100</v>
      </c>
      <c r="I16" s="11">
        <f t="shared" si="1"/>
        <v>0</v>
      </c>
      <c r="J16" s="14">
        <f t="shared" si="5"/>
        <v>100</v>
      </c>
      <c r="K16" s="17">
        <f t="shared" si="2"/>
        <v>0</v>
      </c>
      <c r="L16" s="20">
        <f t="shared" si="3"/>
        <v>113.18226428321067</v>
      </c>
      <c r="M16" s="84">
        <f t="shared" si="4"/>
        <v>125.36333333333346</v>
      </c>
      <c r="N16" s="103">
        <f>SUM(L16:L22)/7</f>
        <v>86.93832086174497</v>
      </c>
      <c r="O16" s="100">
        <f>SUM(M16:M22)/7</f>
        <v>-79.422023809523765</v>
      </c>
    </row>
    <row r="17" spans="1:15" ht="18.75" x14ac:dyDescent="0.3">
      <c r="A17" s="3" t="s">
        <v>35</v>
      </c>
      <c r="B17" s="83" t="s">
        <v>8</v>
      </c>
      <c r="C17" s="83" t="s">
        <v>48</v>
      </c>
      <c r="D17" s="80">
        <v>217.86666666666667</v>
      </c>
      <c r="E17" s="13">
        <v>192.4975</v>
      </c>
      <c r="F17" s="80">
        <v>217.86666666666667</v>
      </c>
      <c r="G17" s="13">
        <v>192.4975</v>
      </c>
      <c r="H17" s="32">
        <f t="shared" si="0"/>
        <v>100</v>
      </c>
      <c r="I17" s="6">
        <f t="shared" si="1"/>
        <v>0</v>
      </c>
      <c r="J17" s="14">
        <f t="shared" si="5"/>
        <v>100</v>
      </c>
      <c r="K17" s="17">
        <f t="shared" si="2"/>
        <v>0</v>
      </c>
      <c r="L17" s="20">
        <f t="shared" si="3"/>
        <v>88.35564565483476</v>
      </c>
      <c r="M17" s="84">
        <f>G18-F18</f>
        <v>-111.95833333333331</v>
      </c>
      <c r="N17" s="103"/>
      <c r="O17" s="100"/>
    </row>
    <row r="18" spans="1:15" ht="18.75" x14ac:dyDescent="0.3">
      <c r="A18" s="3" t="s">
        <v>36</v>
      </c>
      <c r="B18" s="83" t="s">
        <v>6</v>
      </c>
      <c r="C18" s="83" t="s">
        <v>41</v>
      </c>
      <c r="D18" s="80">
        <v>452.33333333333331</v>
      </c>
      <c r="E18" s="13">
        <v>340.375</v>
      </c>
      <c r="F18" s="80">
        <v>452.33333333333331</v>
      </c>
      <c r="G18" s="13">
        <v>340.375</v>
      </c>
      <c r="H18" s="32">
        <f t="shared" si="0"/>
        <v>100</v>
      </c>
      <c r="I18" s="6">
        <f t="shared" si="1"/>
        <v>0</v>
      </c>
      <c r="J18" s="14">
        <f t="shared" si="5"/>
        <v>100</v>
      </c>
      <c r="K18" s="17">
        <f t="shared" si="2"/>
        <v>0</v>
      </c>
      <c r="L18" s="20">
        <f t="shared" si="3"/>
        <v>75.248710390567425</v>
      </c>
      <c r="M18" s="84">
        <f t="shared" ref="M18:M27" si="6">G18-F18</f>
        <v>-111.95833333333331</v>
      </c>
      <c r="N18" s="103"/>
      <c r="O18" s="100"/>
    </row>
    <row r="19" spans="1:15" ht="37.5" x14ac:dyDescent="0.3">
      <c r="A19" s="3" t="s">
        <v>37</v>
      </c>
      <c r="B19" s="83" t="s">
        <v>6</v>
      </c>
      <c r="C19" s="83" t="s">
        <v>52</v>
      </c>
      <c r="D19" s="80">
        <v>632.9133333333333</v>
      </c>
      <c r="E19" s="13">
        <v>531.66250000000002</v>
      </c>
      <c r="F19" s="80">
        <v>632.9133333333333</v>
      </c>
      <c r="G19" s="13">
        <v>531.66250000000002</v>
      </c>
      <c r="H19" s="32">
        <f t="shared" si="0"/>
        <v>100</v>
      </c>
      <c r="I19" s="6">
        <f t="shared" si="1"/>
        <v>0</v>
      </c>
      <c r="J19" s="14">
        <f t="shared" si="5"/>
        <v>100</v>
      </c>
      <c r="K19" s="17">
        <f t="shared" si="2"/>
        <v>0</v>
      </c>
      <c r="L19" s="20">
        <f t="shared" si="3"/>
        <v>84.002417392586665</v>
      </c>
      <c r="M19" s="84">
        <f t="shared" si="6"/>
        <v>-101.25083333333328</v>
      </c>
      <c r="N19" s="103"/>
      <c r="O19" s="100"/>
    </row>
    <row r="20" spans="1:15" ht="38.25" customHeight="1" x14ac:dyDescent="0.3">
      <c r="A20" s="3" t="s">
        <v>38</v>
      </c>
      <c r="B20" s="83" t="s">
        <v>6</v>
      </c>
      <c r="C20" s="83" t="s">
        <v>52</v>
      </c>
      <c r="D20" s="80">
        <v>698.66666666666663</v>
      </c>
      <c r="E20" s="13">
        <v>710.33333333333337</v>
      </c>
      <c r="F20" s="80">
        <v>698.66666666666663</v>
      </c>
      <c r="G20" s="13">
        <v>687</v>
      </c>
      <c r="H20" s="32">
        <f t="shared" si="0"/>
        <v>100</v>
      </c>
      <c r="I20" s="6">
        <f t="shared" si="1"/>
        <v>0</v>
      </c>
      <c r="J20" s="14">
        <f t="shared" si="5"/>
        <v>96.715157203190984</v>
      </c>
      <c r="K20" s="17">
        <f t="shared" si="2"/>
        <v>-23.333333333333371</v>
      </c>
      <c r="L20" s="20">
        <f t="shared" si="3"/>
        <v>98.330152671755727</v>
      </c>
      <c r="M20" s="84">
        <f t="shared" si="6"/>
        <v>-11.666666666666629</v>
      </c>
      <c r="N20" s="103"/>
      <c r="O20" s="100"/>
    </row>
    <row r="21" spans="1:15" ht="37.5" x14ac:dyDescent="0.3">
      <c r="A21" s="3" t="s">
        <v>16</v>
      </c>
      <c r="B21" s="83" t="s">
        <v>8</v>
      </c>
      <c r="C21" s="83" t="s">
        <v>52</v>
      </c>
      <c r="D21" s="80">
        <v>138</v>
      </c>
      <c r="E21" s="13">
        <v>108.6</v>
      </c>
      <c r="F21" s="80">
        <v>138</v>
      </c>
      <c r="G21" s="13">
        <v>108.6</v>
      </c>
      <c r="H21" s="32">
        <f t="shared" si="0"/>
        <v>100</v>
      </c>
      <c r="I21" s="6">
        <f t="shared" si="1"/>
        <v>0</v>
      </c>
      <c r="J21" s="14">
        <f t="shared" si="5"/>
        <v>100</v>
      </c>
      <c r="K21" s="17">
        <f t="shared" si="2"/>
        <v>0</v>
      </c>
      <c r="L21" s="20">
        <f t="shared" si="3"/>
        <v>78.695652173913047</v>
      </c>
      <c r="M21" s="84">
        <f t="shared" si="6"/>
        <v>-29.400000000000006</v>
      </c>
      <c r="N21" s="103"/>
      <c r="O21" s="100"/>
    </row>
    <row r="22" spans="1:15" ht="18.75" x14ac:dyDescent="0.3">
      <c r="A22" s="3" t="s">
        <v>39</v>
      </c>
      <c r="B22" s="83" t="s">
        <v>6</v>
      </c>
      <c r="C22" s="83"/>
      <c r="D22" s="80">
        <v>1077.3333333333333</v>
      </c>
      <c r="E22" s="13">
        <v>835.33333333333337</v>
      </c>
      <c r="F22" s="80">
        <v>1077.3333333333333</v>
      </c>
      <c r="G22" s="13">
        <v>762.25</v>
      </c>
      <c r="H22" s="32">
        <f t="shared" si="0"/>
        <v>100</v>
      </c>
      <c r="I22" s="6">
        <f t="shared" si="1"/>
        <v>0</v>
      </c>
      <c r="J22" s="14">
        <f t="shared" si="5"/>
        <v>91.250997605746207</v>
      </c>
      <c r="K22" s="17">
        <f t="shared" si="2"/>
        <v>-73.083333333333371</v>
      </c>
      <c r="L22" s="20">
        <f t="shared" si="3"/>
        <v>70.753403465346537</v>
      </c>
      <c r="M22" s="84">
        <f t="shared" si="6"/>
        <v>-315.08333333333326</v>
      </c>
      <c r="N22" s="103"/>
      <c r="O22" s="100"/>
    </row>
    <row r="23" spans="1:15" ht="18.75" x14ac:dyDescent="0.3">
      <c r="A23" s="3" t="s">
        <v>17</v>
      </c>
      <c r="B23" s="83" t="s">
        <v>9</v>
      </c>
      <c r="C23" s="83"/>
      <c r="D23" s="80">
        <v>153.66666666666666</v>
      </c>
      <c r="E23" s="13">
        <v>157.5</v>
      </c>
      <c r="F23" s="80">
        <v>153.66666666666666</v>
      </c>
      <c r="G23" s="13">
        <v>156</v>
      </c>
      <c r="H23" s="32">
        <f t="shared" si="0"/>
        <v>100</v>
      </c>
      <c r="I23" s="6">
        <f t="shared" si="1"/>
        <v>0</v>
      </c>
      <c r="J23" s="14">
        <f t="shared" si="5"/>
        <v>99.047619047619051</v>
      </c>
      <c r="K23" s="17">
        <f t="shared" si="2"/>
        <v>-1.5</v>
      </c>
      <c r="L23" s="20">
        <f t="shared" si="3"/>
        <v>101.51843817787419</v>
      </c>
      <c r="M23" s="84">
        <f t="shared" si="6"/>
        <v>2.3333333333333428</v>
      </c>
      <c r="N23" s="18"/>
      <c r="O23" s="2"/>
    </row>
    <row r="24" spans="1:15" ht="18.75" x14ac:dyDescent="0.3">
      <c r="A24" s="3" t="s">
        <v>18</v>
      </c>
      <c r="B24" s="83" t="s">
        <v>6</v>
      </c>
      <c r="C24" s="83" t="s">
        <v>53</v>
      </c>
      <c r="D24" s="80">
        <v>111</v>
      </c>
      <c r="E24" s="13">
        <v>96.474999999999994</v>
      </c>
      <c r="F24" s="80">
        <v>111</v>
      </c>
      <c r="G24" s="13">
        <v>95.694999999999993</v>
      </c>
      <c r="H24" s="32">
        <f t="shared" si="0"/>
        <v>100</v>
      </c>
      <c r="I24" s="6">
        <f t="shared" si="1"/>
        <v>0</v>
      </c>
      <c r="J24" s="14">
        <f t="shared" si="5"/>
        <v>99.191500388701741</v>
      </c>
      <c r="K24" s="17">
        <f t="shared" si="2"/>
        <v>-0.78000000000000114</v>
      </c>
      <c r="L24" s="20">
        <f t="shared" si="3"/>
        <v>86.2117117117117</v>
      </c>
      <c r="M24" s="84">
        <f t="shared" si="6"/>
        <v>-15.305000000000007</v>
      </c>
      <c r="N24" s="18"/>
      <c r="O24" s="2"/>
    </row>
    <row r="25" spans="1:15" ht="56.25" x14ac:dyDescent="0.3">
      <c r="A25" s="3" t="s">
        <v>19</v>
      </c>
      <c r="B25" s="83" t="s">
        <v>6</v>
      </c>
      <c r="C25" s="83" t="s">
        <v>54</v>
      </c>
      <c r="D25" s="80">
        <v>336</v>
      </c>
      <c r="E25" s="13">
        <v>265.65499999999997</v>
      </c>
      <c r="F25" s="80">
        <v>336</v>
      </c>
      <c r="G25" s="13">
        <v>265.65499999999997</v>
      </c>
      <c r="H25" s="32">
        <f t="shared" si="0"/>
        <v>100</v>
      </c>
      <c r="I25" s="6">
        <f t="shared" si="1"/>
        <v>0</v>
      </c>
      <c r="J25" s="14">
        <f t="shared" si="5"/>
        <v>100</v>
      </c>
      <c r="K25" s="17">
        <f t="shared" si="2"/>
        <v>0</v>
      </c>
      <c r="L25" s="20">
        <f t="shared" si="3"/>
        <v>79.063988095238088</v>
      </c>
      <c r="M25" s="84">
        <f t="shared" si="6"/>
        <v>-70.345000000000027</v>
      </c>
      <c r="N25" s="18"/>
      <c r="O25" s="2"/>
    </row>
    <row r="26" spans="1:15" ht="56.25" x14ac:dyDescent="0.3">
      <c r="A26" s="3" t="s">
        <v>40</v>
      </c>
      <c r="B26" s="83" t="s">
        <v>6</v>
      </c>
      <c r="C26" s="83" t="s">
        <v>55</v>
      </c>
      <c r="D26" s="80">
        <v>343.66666666666669</v>
      </c>
      <c r="E26" s="13">
        <v>314.86250000000001</v>
      </c>
      <c r="F26" s="80">
        <v>343.66666666666669</v>
      </c>
      <c r="G26" s="13">
        <v>314.86250000000001</v>
      </c>
      <c r="H26" s="32">
        <f t="shared" si="0"/>
        <v>100</v>
      </c>
      <c r="I26" s="6">
        <f t="shared" si="1"/>
        <v>0</v>
      </c>
      <c r="J26" s="14">
        <f t="shared" si="5"/>
        <v>100</v>
      </c>
      <c r="K26" s="17">
        <f t="shared" si="2"/>
        <v>0</v>
      </c>
      <c r="L26" s="20">
        <f t="shared" si="3"/>
        <v>91.618574199806019</v>
      </c>
      <c r="M26" s="84">
        <f t="shared" si="6"/>
        <v>-28.804166666666674</v>
      </c>
      <c r="N26" s="18"/>
      <c r="O26" s="2"/>
    </row>
    <row r="27" spans="1:15" ht="18.75" x14ac:dyDescent="0.3">
      <c r="A27" s="3" t="s">
        <v>20</v>
      </c>
      <c r="B27" s="83" t="s">
        <v>6</v>
      </c>
      <c r="C27" s="83" t="s">
        <v>56</v>
      </c>
      <c r="D27" s="80">
        <v>920</v>
      </c>
      <c r="E27" s="13">
        <v>1193.9000000000001</v>
      </c>
      <c r="F27" s="80">
        <v>920</v>
      </c>
      <c r="G27" s="13">
        <v>1193.9000000000001</v>
      </c>
      <c r="H27" s="32">
        <f t="shared" si="0"/>
        <v>100</v>
      </c>
      <c r="I27" s="6">
        <f t="shared" si="1"/>
        <v>0</v>
      </c>
      <c r="J27" s="14">
        <f t="shared" si="5"/>
        <v>100</v>
      </c>
      <c r="K27" s="17">
        <f t="shared" si="2"/>
        <v>0</v>
      </c>
      <c r="L27" s="20">
        <f t="shared" si="3"/>
        <v>129.77173913043478</v>
      </c>
      <c r="M27" s="84">
        <f t="shared" si="6"/>
        <v>273.90000000000009</v>
      </c>
      <c r="N27" s="18"/>
      <c r="O27" s="2"/>
    </row>
    <row r="28" spans="1:15" ht="18.75" x14ac:dyDescent="0.3">
      <c r="A28" s="3" t="s">
        <v>21</v>
      </c>
      <c r="B28" s="83" t="s">
        <v>6</v>
      </c>
      <c r="C28" s="83"/>
      <c r="D28" s="80">
        <v>57.333333333333336</v>
      </c>
      <c r="E28" s="13">
        <v>47.39</v>
      </c>
      <c r="F28" s="80">
        <v>57.333333333333336</v>
      </c>
      <c r="G28" s="13">
        <v>46</v>
      </c>
      <c r="H28" s="32">
        <f t="shared" si="0"/>
        <v>100</v>
      </c>
      <c r="I28" s="6">
        <f t="shared" si="1"/>
        <v>0</v>
      </c>
      <c r="J28" s="14">
        <f t="shared" si="5"/>
        <v>97.066891749314195</v>
      </c>
      <c r="K28" s="17">
        <f t="shared" si="2"/>
        <v>-1.3900000000000006</v>
      </c>
      <c r="L28" s="20">
        <f t="shared" si="3"/>
        <v>80.232558139534888</v>
      </c>
      <c r="M28" s="84">
        <f>G29-F29</f>
        <v>-904.40333333333319</v>
      </c>
      <c r="N28" s="18"/>
      <c r="O28" s="2"/>
    </row>
    <row r="29" spans="1:15" ht="18.75" x14ac:dyDescent="0.3">
      <c r="A29" s="3" t="s">
        <v>22</v>
      </c>
      <c r="B29" s="83" t="s">
        <v>6</v>
      </c>
      <c r="C29" s="83" t="s">
        <v>57</v>
      </c>
      <c r="D29" s="80">
        <v>3446.1533333333332</v>
      </c>
      <c r="E29" s="13">
        <v>2326.75</v>
      </c>
      <c r="F29" s="80">
        <v>3446.1533333333332</v>
      </c>
      <c r="G29" s="13">
        <v>2541.75</v>
      </c>
      <c r="H29" s="32">
        <f t="shared" si="0"/>
        <v>100</v>
      </c>
      <c r="I29" s="6">
        <f t="shared" si="1"/>
        <v>0</v>
      </c>
      <c r="J29" s="28">
        <f t="shared" si="5"/>
        <v>109.24035672074783</v>
      </c>
      <c r="K29" s="34">
        <f t="shared" si="2"/>
        <v>215</v>
      </c>
      <c r="L29" s="20">
        <f t="shared" si="3"/>
        <v>73.75614936847461</v>
      </c>
      <c r="M29" s="84">
        <f>G29-F29</f>
        <v>-904.40333333333319</v>
      </c>
      <c r="N29" s="18"/>
      <c r="O29" s="2"/>
    </row>
    <row r="30" spans="1:15" ht="18.75" x14ac:dyDescent="0.3">
      <c r="A30" s="3" t="s">
        <v>23</v>
      </c>
      <c r="B30" s="83" t="s">
        <v>6</v>
      </c>
      <c r="C30" s="83" t="s">
        <v>58</v>
      </c>
      <c r="D30" s="80">
        <v>61.666666666666664</v>
      </c>
      <c r="E30" s="13">
        <v>57.225000000000001</v>
      </c>
      <c r="F30" s="80">
        <v>61.666666666666664</v>
      </c>
      <c r="G30" s="13">
        <v>57.225000000000001</v>
      </c>
      <c r="H30" s="32">
        <f t="shared" si="0"/>
        <v>100</v>
      </c>
      <c r="I30" s="6">
        <f t="shared" si="1"/>
        <v>0</v>
      </c>
      <c r="J30" s="14">
        <f t="shared" si="5"/>
        <v>100</v>
      </c>
      <c r="K30" s="17">
        <f t="shared" si="2"/>
        <v>0</v>
      </c>
      <c r="L30" s="20">
        <f t="shared" si="3"/>
        <v>92.797297297297305</v>
      </c>
      <c r="M30" s="84">
        <f>G31-F31</f>
        <v>-17.333333333333343</v>
      </c>
      <c r="N30" s="18"/>
      <c r="O30" s="2"/>
    </row>
    <row r="31" spans="1:15" ht="37.5" x14ac:dyDescent="0.3">
      <c r="A31" s="3" t="s">
        <v>24</v>
      </c>
      <c r="B31" s="83" t="s">
        <v>6</v>
      </c>
      <c r="C31" s="83"/>
      <c r="D31" s="80">
        <v>100.66666666666667</v>
      </c>
      <c r="E31" s="13">
        <v>83.333333333333329</v>
      </c>
      <c r="F31" s="80">
        <v>100.66666666666667</v>
      </c>
      <c r="G31" s="13">
        <v>83.333333333333329</v>
      </c>
      <c r="H31" s="32">
        <f t="shared" si="0"/>
        <v>100</v>
      </c>
      <c r="I31" s="6">
        <f t="shared" si="1"/>
        <v>0</v>
      </c>
      <c r="J31" s="14">
        <f t="shared" si="5"/>
        <v>100</v>
      </c>
      <c r="K31" s="17">
        <f t="shared" si="2"/>
        <v>0</v>
      </c>
      <c r="L31" s="20">
        <f t="shared" si="3"/>
        <v>82.781456953642376</v>
      </c>
      <c r="M31" s="84">
        <f t="shared" ref="M31:M46" si="7">G31-F31</f>
        <v>-17.333333333333343</v>
      </c>
      <c r="N31" s="103">
        <f>SUM(L31:L32)/2</f>
        <v>85.305660894757267</v>
      </c>
      <c r="O31" s="100">
        <f>SUM(M31:M32)/2</f>
        <v>-14.339166666666664</v>
      </c>
    </row>
    <row r="32" spans="1:15" ht="37.5" x14ac:dyDescent="0.3">
      <c r="A32" s="3" t="s">
        <v>0</v>
      </c>
      <c r="B32" s="83" t="s">
        <v>6</v>
      </c>
      <c r="C32" s="83"/>
      <c r="D32" s="80">
        <v>93.219999999999985</v>
      </c>
      <c r="E32" s="13">
        <v>81.875</v>
      </c>
      <c r="F32" s="80">
        <v>93.219999999999985</v>
      </c>
      <c r="G32" s="13">
        <v>81.875</v>
      </c>
      <c r="H32" s="32">
        <f t="shared" si="0"/>
        <v>100</v>
      </c>
      <c r="I32" s="6">
        <f t="shared" si="1"/>
        <v>0</v>
      </c>
      <c r="J32" s="14">
        <f t="shared" si="5"/>
        <v>100</v>
      </c>
      <c r="K32" s="17">
        <f t="shared" si="2"/>
        <v>0</v>
      </c>
      <c r="L32" s="84">
        <f t="shared" si="3"/>
        <v>87.829864835872144</v>
      </c>
      <c r="M32" s="84">
        <f t="shared" si="7"/>
        <v>-11.344999999999985</v>
      </c>
      <c r="N32" s="103"/>
      <c r="O32" s="100"/>
    </row>
    <row r="33" spans="1:15" ht="18.75" x14ac:dyDescent="0.3">
      <c r="A33" s="3" t="s">
        <v>25</v>
      </c>
      <c r="B33" s="83" t="s">
        <v>6</v>
      </c>
      <c r="C33" s="83" t="s">
        <v>53</v>
      </c>
      <c r="D33" s="80">
        <v>121</v>
      </c>
      <c r="E33" s="13">
        <v>99.75</v>
      </c>
      <c r="F33" s="80">
        <v>121</v>
      </c>
      <c r="G33" s="13">
        <v>101</v>
      </c>
      <c r="H33" s="32">
        <f t="shared" si="0"/>
        <v>100</v>
      </c>
      <c r="I33" s="6">
        <f t="shared" si="1"/>
        <v>0</v>
      </c>
      <c r="J33" s="14">
        <f t="shared" si="5"/>
        <v>101.2531328320802</v>
      </c>
      <c r="K33" s="17">
        <f t="shared" si="2"/>
        <v>1.25</v>
      </c>
      <c r="L33" s="20">
        <f t="shared" si="3"/>
        <v>83.471074380165291</v>
      </c>
      <c r="M33" s="84">
        <f t="shared" si="7"/>
        <v>-20</v>
      </c>
      <c r="N33" s="103">
        <f>SUM(L33:L38)/6</f>
        <v>79.817777305628724</v>
      </c>
      <c r="O33" s="100">
        <f>SUM(M33:M38)/6</f>
        <v>-26.52138888888889</v>
      </c>
    </row>
    <row r="34" spans="1:15" ht="18.75" x14ac:dyDescent="0.3">
      <c r="A34" s="3" t="s">
        <v>63</v>
      </c>
      <c r="B34" s="83" t="s">
        <v>6</v>
      </c>
      <c r="C34" s="83"/>
      <c r="D34" s="80">
        <v>75.666666666666671</v>
      </c>
      <c r="E34" s="13">
        <v>63.375</v>
      </c>
      <c r="F34" s="80">
        <v>75.666666666666671</v>
      </c>
      <c r="G34" s="13">
        <v>64.137500000000003</v>
      </c>
      <c r="H34" s="32">
        <f t="shared" si="0"/>
        <v>100</v>
      </c>
      <c r="I34" s="6">
        <f t="shared" si="1"/>
        <v>0</v>
      </c>
      <c r="J34" s="14">
        <f t="shared" si="5"/>
        <v>101.20315581854045</v>
      </c>
      <c r="K34" s="17">
        <f t="shared" si="2"/>
        <v>0.76250000000000284</v>
      </c>
      <c r="L34" s="20">
        <f t="shared" si="3"/>
        <v>84.763215859030836</v>
      </c>
      <c r="M34" s="84">
        <f t="shared" si="7"/>
        <v>-11.529166666666669</v>
      </c>
      <c r="N34" s="103"/>
      <c r="O34" s="100"/>
    </row>
    <row r="35" spans="1:15" ht="18.75" x14ac:dyDescent="0.3">
      <c r="A35" s="3" t="s">
        <v>26</v>
      </c>
      <c r="B35" s="83" t="s">
        <v>6</v>
      </c>
      <c r="C35" s="83" t="s">
        <v>59</v>
      </c>
      <c r="D35" s="80">
        <v>79.666666666666671</v>
      </c>
      <c r="E35" s="13">
        <v>65.650000000000006</v>
      </c>
      <c r="F35" s="80">
        <v>79.666666666666671</v>
      </c>
      <c r="G35" s="13">
        <v>65.650000000000006</v>
      </c>
      <c r="H35" s="32">
        <f t="shared" si="0"/>
        <v>100</v>
      </c>
      <c r="I35" s="6">
        <f t="shared" si="1"/>
        <v>0</v>
      </c>
      <c r="J35" s="14">
        <f t="shared" si="5"/>
        <v>100</v>
      </c>
      <c r="K35" s="17">
        <f t="shared" si="2"/>
        <v>0</v>
      </c>
      <c r="L35" s="20">
        <f t="shared" si="3"/>
        <v>82.405857740585773</v>
      </c>
      <c r="M35" s="84">
        <f t="shared" si="7"/>
        <v>-14.016666666666666</v>
      </c>
      <c r="N35" s="103"/>
      <c r="O35" s="100"/>
    </row>
    <row r="36" spans="1:15" ht="18.75" x14ac:dyDescent="0.3">
      <c r="A36" s="3" t="s">
        <v>42</v>
      </c>
      <c r="B36" s="83" t="s">
        <v>6</v>
      </c>
      <c r="C36" s="83" t="s">
        <v>53</v>
      </c>
      <c r="D36" s="80">
        <v>79.333333333333329</v>
      </c>
      <c r="E36" s="13">
        <v>69.1875</v>
      </c>
      <c r="F36" s="80">
        <v>79.333333333333329</v>
      </c>
      <c r="G36" s="13">
        <v>69.1875</v>
      </c>
      <c r="H36" s="32">
        <f t="shared" si="0"/>
        <v>100</v>
      </c>
      <c r="I36" s="6">
        <f t="shared" si="1"/>
        <v>0</v>
      </c>
      <c r="J36" s="14">
        <f t="shared" si="5"/>
        <v>100</v>
      </c>
      <c r="K36" s="17">
        <f t="shared" si="2"/>
        <v>0</v>
      </c>
      <c r="L36" s="20">
        <f t="shared" si="3"/>
        <v>87.211134453781511</v>
      </c>
      <c r="M36" s="84">
        <f t="shared" si="7"/>
        <v>-10.145833333333329</v>
      </c>
      <c r="N36" s="103"/>
      <c r="O36" s="100"/>
    </row>
    <row r="37" spans="1:15" ht="18.75" x14ac:dyDescent="0.3">
      <c r="A37" s="3" t="s">
        <v>43</v>
      </c>
      <c r="B37" s="83" t="s">
        <v>6</v>
      </c>
      <c r="C37" s="83" t="s">
        <v>45</v>
      </c>
      <c r="D37" s="80">
        <v>196.23333333333335</v>
      </c>
      <c r="E37" s="13">
        <v>110.29666666666667</v>
      </c>
      <c r="F37" s="80">
        <v>196.23333333333335</v>
      </c>
      <c r="G37" s="13">
        <v>110.29666666666667</v>
      </c>
      <c r="H37" s="32">
        <f t="shared" si="0"/>
        <v>100</v>
      </c>
      <c r="I37" s="6">
        <f t="shared" si="1"/>
        <v>0</v>
      </c>
      <c r="J37" s="14">
        <f t="shared" si="5"/>
        <v>100</v>
      </c>
      <c r="K37" s="17">
        <f t="shared" si="2"/>
        <v>0</v>
      </c>
      <c r="L37" s="20">
        <f t="shared" si="3"/>
        <v>56.206896551724142</v>
      </c>
      <c r="M37" s="84">
        <f t="shared" si="7"/>
        <v>-85.936666666666682</v>
      </c>
      <c r="N37" s="103"/>
      <c r="O37" s="100"/>
    </row>
    <row r="38" spans="1:15" ht="18.75" x14ac:dyDescent="0.3">
      <c r="A38" s="3" t="s">
        <v>44</v>
      </c>
      <c r="B38" s="83" t="s">
        <v>6</v>
      </c>
      <c r="C38" s="83" t="s">
        <v>41</v>
      </c>
      <c r="D38" s="80">
        <v>115.5</v>
      </c>
      <c r="E38" s="13">
        <v>98</v>
      </c>
      <c r="F38" s="80">
        <v>115.5</v>
      </c>
      <c r="G38" s="13">
        <v>98</v>
      </c>
      <c r="H38" s="32">
        <f t="shared" si="0"/>
        <v>100</v>
      </c>
      <c r="I38" s="6">
        <f t="shared" si="1"/>
        <v>0</v>
      </c>
      <c r="J38" s="14">
        <f t="shared" si="5"/>
        <v>100</v>
      </c>
      <c r="K38" s="17">
        <f t="shared" si="2"/>
        <v>0</v>
      </c>
      <c r="L38" s="20">
        <f t="shared" si="3"/>
        <v>84.848484848484844</v>
      </c>
      <c r="M38" s="84">
        <f t="shared" si="7"/>
        <v>-17.5</v>
      </c>
      <c r="N38" s="103"/>
      <c r="O38" s="100"/>
    </row>
    <row r="39" spans="1:15" ht="18.75" x14ac:dyDescent="0.3">
      <c r="A39" s="3" t="s">
        <v>27</v>
      </c>
      <c r="B39" s="83" t="s">
        <v>6</v>
      </c>
      <c r="C39" s="83"/>
      <c r="D39" s="80">
        <v>105.66666666666667</v>
      </c>
      <c r="E39" s="13">
        <v>84.1</v>
      </c>
      <c r="F39" s="80">
        <v>100.63333333333333</v>
      </c>
      <c r="G39" s="13">
        <v>87.224999999999994</v>
      </c>
      <c r="H39" s="32">
        <f t="shared" si="0"/>
        <v>95.236593059936908</v>
      </c>
      <c r="I39" s="6">
        <f t="shared" si="1"/>
        <v>-5.0333333333333456</v>
      </c>
      <c r="J39" s="28">
        <f t="shared" si="5"/>
        <v>103.71581450653984</v>
      </c>
      <c r="K39" s="34">
        <f t="shared" si="2"/>
        <v>3.125</v>
      </c>
      <c r="L39" s="20">
        <f t="shared" si="3"/>
        <v>86.67605167273932</v>
      </c>
      <c r="M39" s="84">
        <f t="shared" si="7"/>
        <v>-13.408333333333331</v>
      </c>
      <c r="N39" s="103">
        <f>SUM(L39:L45)/6</f>
        <v>91.226699060312896</v>
      </c>
      <c r="O39" s="100">
        <f>SUM(M39:M45)/6</f>
        <v>-65.290277777777774</v>
      </c>
    </row>
    <row r="40" spans="1:15" ht="18.75" x14ac:dyDescent="0.3">
      <c r="A40" s="3" t="s">
        <v>28</v>
      </c>
      <c r="B40" s="83" t="s">
        <v>6</v>
      </c>
      <c r="C40" s="83"/>
      <c r="D40" s="80">
        <v>101.66666666666667</v>
      </c>
      <c r="E40" s="13">
        <v>82.5</v>
      </c>
      <c r="F40" s="80">
        <v>96.666666666666671</v>
      </c>
      <c r="G40" s="13">
        <v>84.125</v>
      </c>
      <c r="H40" s="32">
        <f t="shared" si="0"/>
        <v>95.081967213114766</v>
      </c>
      <c r="I40" s="6">
        <f t="shared" si="1"/>
        <v>-5</v>
      </c>
      <c r="J40" s="14">
        <f t="shared" si="5"/>
        <v>101.96969696969698</v>
      </c>
      <c r="K40" s="17">
        <f t="shared" si="2"/>
        <v>1.625</v>
      </c>
      <c r="L40" s="20">
        <f t="shared" si="3"/>
        <v>87.025862068965509</v>
      </c>
      <c r="M40" s="84">
        <f t="shared" si="7"/>
        <v>-12.541666666666671</v>
      </c>
      <c r="N40" s="103"/>
      <c r="O40" s="100"/>
    </row>
    <row r="41" spans="1:15" ht="18.75" x14ac:dyDescent="0.3">
      <c r="A41" s="3" t="s">
        <v>29</v>
      </c>
      <c r="B41" s="83" t="s">
        <v>6</v>
      </c>
      <c r="C41" s="83"/>
      <c r="D41" s="80">
        <v>94.333333333333329</v>
      </c>
      <c r="E41" s="13">
        <v>79.5625</v>
      </c>
      <c r="F41" s="80">
        <v>92.666666666666671</v>
      </c>
      <c r="G41" s="13">
        <v>79.5625</v>
      </c>
      <c r="H41" s="32">
        <f t="shared" si="0"/>
        <v>98.233215547703196</v>
      </c>
      <c r="I41" s="6">
        <f t="shared" si="1"/>
        <v>-1.6666666666666572</v>
      </c>
      <c r="J41" s="14">
        <f t="shared" si="5"/>
        <v>100</v>
      </c>
      <c r="K41" s="17">
        <f t="shared" si="2"/>
        <v>0</v>
      </c>
      <c r="L41" s="20">
        <f t="shared" si="3"/>
        <v>85.858812949640281</v>
      </c>
      <c r="M41" s="84">
        <f t="shared" si="7"/>
        <v>-13.104166666666671</v>
      </c>
      <c r="N41" s="103"/>
      <c r="O41" s="100"/>
    </row>
    <row r="42" spans="1:15" ht="18.75" x14ac:dyDescent="0.3">
      <c r="A42" s="3" t="s">
        <v>30</v>
      </c>
      <c r="B42" s="83" t="s">
        <v>6</v>
      </c>
      <c r="C42" s="83"/>
      <c r="D42" s="80">
        <v>126</v>
      </c>
      <c r="E42" s="13">
        <v>102.5625</v>
      </c>
      <c r="F42" s="80">
        <v>116</v>
      </c>
      <c r="G42" s="13">
        <v>102.5625</v>
      </c>
      <c r="H42" s="32">
        <f t="shared" si="0"/>
        <v>92.063492063492063</v>
      </c>
      <c r="I42" s="6">
        <f t="shared" si="1"/>
        <v>-10</v>
      </c>
      <c r="J42" s="14">
        <f t="shared" si="5"/>
        <v>100</v>
      </c>
      <c r="K42" s="17">
        <f t="shared" si="2"/>
        <v>0</v>
      </c>
      <c r="L42" s="20">
        <f t="shared" si="3"/>
        <v>88.415948275862064</v>
      </c>
      <c r="M42" s="84">
        <f t="shared" si="7"/>
        <v>-13.4375</v>
      </c>
      <c r="N42" s="103"/>
      <c r="O42" s="100"/>
    </row>
    <row r="43" spans="1:15" ht="18.75" x14ac:dyDescent="0.3">
      <c r="A43" s="3" t="s">
        <v>64</v>
      </c>
      <c r="B43" s="83" t="s">
        <v>6</v>
      </c>
      <c r="C43" s="83"/>
      <c r="D43" s="80">
        <v>102.33333333333333</v>
      </c>
      <c r="E43" s="13">
        <v>72.5</v>
      </c>
      <c r="F43" s="80">
        <v>98.333333333333329</v>
      </c>
      <c r="G43" s="13">
        <v>73.25</v>
      </c>
      <c r="H43" s="32">
        <f t="shared" si="0"/>
        <v>96.09120521172639</v>
      </c>
      <c r="I43" s="6">
        <f t="shared" si="1"/>
        <v>-4</v>
      </c>
      <c r="J43" s="14">
        <f t="shared" si="5"/>
        <v>101.03448275862068</v>
      </c>
      <c r="K43" s="17">
        <f t="shared" si="2"/>
        <v>0.75</v>
      </c>
      <c r="L43" s="20">
        <f t="shared" si="3"/>
        <v>74.491525423728817</v>
      </c>
      <c r="M43" s="84">
        <f t="shared" si="7"/>
        <v>-25.083333333333329</v>
      </c>
      <c r="N43" s="103"/>
      <c r="O43" s="100"/>
    </row>
    <row r="44" spans="1:15" ht="37.5" x14ac:dyDescent="0.3">
      <c r="A44" s="3" t="s">
        <v>31</v>
      </c>
      <c r="B44" s="83" t="s">
        <v>6</v>
      </c>
      <c r="C44" s="83" t="s">
        <v>52</v>
      </c>
      <c r="D44" s="80">
        <v>324</v>
      </c>
      <c r="E44" s="13">
        <v>213.83333333333334</v>
      </c>
      <c r="F44" s="80">
        <v>308</v>
      </c>
      <c r="G44" s="13">
        <v>213.83333333333334</v>
      </c>
      <c r="H44" s="32">
        <f t="shared" si="0"/>
        <v>95.061728395061735</v>
      </c>
      <c r="I44" s="6">
        <f t="shared" si="1"/>
        <v>-16</v>
      </c>
      <c r="J44" s="14">
        <f t="shared" si="5"/>
        <v>100</v>
      </c>
      <c r="K44" s="17">
        <f t="shared" si="2"/>
        <v>0</v>
      </c>
      <c r="L44" s="20">
        <f t="shared" si="3"/>
        <v>69.426406926406926</v>
      </c>
      <c r="M44" s="84">
        <f t="shared" si="7"/>
        <v>-94.166666666666657</v>
      </c>
      <c r="N44" s="103"/>
      <c r="O44" s="100"/>
    </row>
    <row r="45" spans="1:15" ht="37.5" x14ac:dyDescent="0.3">
      <c r="A45" s="3" t="s">
        <v>46</v>
      </c>
      <c r="B45" s="83" t="s">
        <v>6</v>
      </c>
      <c r="C45" s="83" t="s">
        <v>52</v>
      </c>
      <c r="D45" s="80">
        <v>625</v>
      </c>
      <c r="E45" s="13">
        <v>274</v>
      </c>
      <c r="F45" s="80">
        <v>494</v>
      </c>
      <c r="G45" s="13">
        <v>274</v>
      </c>
      <c r="H45" s="32">
        <f t="shared" si="0"/>
        <v>79.039999999999992</v>
      </c>
      <c r="I45" s="6">
        <f t="shared" si="1"/>
        <v>-131</v>
      </c>
      <c r="J45" s="14">
        <f t="shared" si="5"/>
        <v>100</v>
      </c>
      <c r="K45" s="17">
        <f t="shared" si="2"/>
        <v>0</v>
      </c>
      <c r="L45" s="20">
        <f t="shared" si="3"/>
        <v>55.465587044534416</v>
      </c>
      <c r="M45" s="84">
        <f t="shared" si="7"/>
        <v>-220</v>
      </c>
      <c r="N45" s="103"/>
      <c r="O45" s="100"/>
    </row>
    <row r="46" spans="1:15" ht="18.75" x14ac:dyDescent="0.3">
      <c r="A46" s="3" t="s">
        <v>32</v>
      </c>
      <c r="B46" s="83" t="s">
        <v>6</v>
      </c>
      <c r="C46" s="83" t="s">
        <v>60</v>
      </c>
      <c r="D46" s="80">
        <v>260.66666666666669</v>
      </c>
      <c r="E46" s="13">
        <v>217.66666666666666</v>
      </c>
      <c r="F46" s="80">
        <v>241</v>
      </c>
      <c r="G46" s="13">
        <v>236.875</v>
      </c>
      <c r="H46" s="32">
        <f t="shared" si="0"/>
        <v>92.455242966751911</v>
      </c>
      <c r="I46" s="6">
        <f t="shared" si="1"/>
        <v>-19.666666666666686</v>
      </c>
      <c r="J46" s="28">
        <f t="shared" si="5"/>
        <v>108.82465543644717</v>
      </c>
      <c r="K46" s="34">
        <f t="shared" si="2"/>
        <v>19.208333333333343</v>
      </c>
      <c r="L46" s="20">
        <f t="shared" si="3"/>
        <v>98.288381742738579</v>
      </c>
      <c r="M46" s="84">
        <f t="shared" si="7"/>
        <v>-4.125</v>
      </c>
      <c r="N46" s="18"/>
      <c r="O46" s="2"/>
    </row>
    <row r="47" spans="1:15" ht="45.75" customHeight="1" x14ac:dyDescent="0.3">
      <c r="A47" s="101" t="s">
        <v>61</v>
      </c>
      <c r="B47" s="101"/>
      <c r="C47" s="101"/>
      <c r="D47" s="101"/>
      <c r="E47" s="101"/>
      <c r="F47" s="101"/>
      <c r="G47" s="101"/>
      <c r="H47" s="101"/>
      <c r="I47" s="101"/>
      <c r="J47" s="101"/>
      <c r="K47" s="101"/>
      <c r="L47" s="19">
        <f>SUM(L6:L46)/39</f>
        <v>86.655821210535805</v>
      </c>
      <c r="M47" s="19">
        <f>SUM(M6:M46)/40</f>
        <v>-104.14749999999999</v>
      </c>
    </row>
    <row r="48" spans="1:15" ht="18.75" x14ac:dyDescent="0.3"/>
    <row r="49" spans="1:3" ht="18.75" x14ac:dyDescent="0.3">
      <c r="A49" s="102" t="s">
        <v>66</v>
      </c>
      <c r="B49" s="102"/>
      <c r="C49" s="102"/>
    </row>
    <row r="50" spans="1:3" ht="18.75" x14ac:dyDescent="0.3"/>
  </sheetData>
  <mergeCells count="25">
    <mergeCell ref="O7:O12"/>
    <mergeCell ref="A47:K47"/>
    <mergeCell ref="A49:C49"/>
    <mergeCell ref="N31:N32"/>
    <mergeCell ref="O31:O32"/>
    <mergeCell ref="N33:N38"/>
    <mergeCell ref="O33:O38"/>
    <mergeCell ref="N39:N45"/>
    <mergeCell ref="O39:O45"/>
    <mergeCell ref="N16:N22"/>
    <mergeCell ref="O16:O22"/>
    <mergeCell ref="N7:N12"/>
    <mergeCell ref="A1:K1"/>
    <mergeCell ref="A2:K2"/>
    <mergeCell ref="A3:K3"/>
    <mergeCell ref="A4:A6"/>
    <mergeCell ref="B4:B6"/>
    <mergeCell ref="D4:G4"/>
    <mergeCell ref="H4:O4"/>
    <mergeCell ref="H5:I5"/>
    <mergeCell ref="J5:K5"/>
    <mergeCell ref="L5:M5"/>
    <mergeCell ref="N5:O5"/>
    <mergeCell ref="D6:E6"/>
    <mergeCell ref="F6:G6"/>
  </mergeCells>
  <pageMargins left="0.70866141732283472" right="0.70866141732283472" top="0.74803149606299213" bottom="0.74803149606299213" header="0.31496062992125984" footer="0.31496062992125984"/>
  <pageSetup paperSize="9" scale="35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0"/>
  <sheetViews>
    <sheetView zoomScale="70" zoomScaleNormal="70" workbookViewId="0">
      <selection activeCell="E25" sqref="E25"/>
    </sheetView>
  </sheetViews>
  <sheetFormatPr defaultColWidth="9.140625" defaultRowHeight="45.75" customHeight="1" x14ac:dyDescent="0.3"/>
  <cols>
    <col min="1" max="1" width="46.7109375" style="1" customWidth="1"/>
    <col min="2" max="2" width="9.140625" style="1"/>
    <col min="3" max="3" width="39.28515625" style="1" customWidth="1"/>
    <col min="4" max="4" width="21.42578125" style="1" customWidth="1"/>
    <col min="5" max="5" width="21.42578125" style="8" customWidth="1"/>
    <col min="6" max="6" width="21.42578125" style="1" customWidth="1"/>
    <col min="7" max="7" width="21.42578125" style="8" customWidth="1"/>
    <col min="8" max="8" width="22" style="1" customWidth="1"/>
    <col min="9" max="9" width="21" style="4" customWidth="1"/>
    <col min="10" max="10" width="22.5703125" style="10" customWidth="1"/>
    <col min="11" max="11" width="23.5703125" style="10" customWidth="1"/>
    <col min="12" max="12" width="16.85546875" style="21" customWidth="1"/>
    <col min="13" max="13" width="14.85546875" style="21" customWidth="1"/>
    <col min="14" max="14" width="13.42578125" style="1" customWidth="1"/>
    <col min="15" max="15" width="13.5703125" style="1" customWidth="1"/>
    <col min="16" max="16384" width="9.140625" style="1"/>
  </cols>
  <sheetData>
    <row r="1" spans="1:15" ht="45.75" customHeight="1" x14ac:dyDescent="0.3">
      <c r="A1" s="104" t="s">
        <v>33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</row>
    <row r="2" spans="1:15" ht="30.75" customHeight="1" x14ac:dyDescent="0.3">
      <c r="A2" s="105" t="s">
        <v>74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</row>
    <row r="3" spans="1:15" ht="18.75" x14ac:dyDescent="0.3">
      <c r="A3" s="107"/>
      <c r="B3" s="108"/>
      <c r="C3" s="108"/>
      <c r="D3" s="108"/>
      <c r="E3" s="108"/>
      <c r="F3" s="108"/>
      <c r="G3" s="108"/>
      <c r="H3" s="109"/>
      <c r="I3" s="109"/>
      <c r="J3" s="109"/>
      <c r="K3" s="109"/>
    </row>
    <row r="4" spans="1:15" ht="29.25" customHeight="1" x14ac:dyDescent="0.3">
      <c r="A4" s="110" t="s">
        <v>68</v>
      </c>
      <c r="B4" s="113" t="s">
        <v>69</v>
      </c>
      <c r="C4" s="86"/>
      <c r="D4" s="115" t="s">
        <v>1</v>
      </c>
      <c r="E4" s="115"/>
      <c r="F4" s="115"/>
      <c r="G4" s="115"/>
      <c r="H4" s="115" t="s">
        <v>87</v>
      </c>
      <c r="I4" s="115"/>
      <c r="J4" s="115"/>
      <c r="K4" s="115"/>
      <c r="L4" s="115"/>
      <c r="M4" s="115"/>
      <c r="N4" s="115"/>
      <c r="O4" s="115"/>
    </row>
    <row r="5" spans="1:15" ht="122.25" customHeight="1" x14ac:dyDescent="0.3">
      <c r="A5" s="111"/>
      <c r="B5" s="114"/>
      <c r="C5" s="87" t="s">
        <v>34</v>
      </c>
      <c r="D5" s="5" t="s">
        <v>2</v>
      </c>
      <c r="E5" s="12" t="s">
        <v>3</v>
      </c>
      <c r="F5" s="5" t="s">
        <v>2</v>
      </c>
      <c r="G5" s="12" t="s">
        <v>3</v>
      </c>
      <c r="H5" s="116" t="s">
        <v>2</v>
      </c>
      <c r="I5" s="117"/>
      <c r="J5" s="118" t="s">
        <v>3</v>
      </c>
      <c r="K5" s="119"/>
      <c r="L5" s="120" t="s">
        <v>71</v>
      </c>
      <c r="M5" s="120"/>
      <c r="N5" s="121" t="s">
        <v>72</v>
      </c>
      <c r="O5" s="121"/>
    </row>
    <row r="6" spans="1:15" ht="24" customHeight="1" thickBot="1" x14ac:dyDescent="0.35">
      <c r="A6" s="112"/>
      <c r="B6" s="114"/>
      <c r="C6" s="87"/>
      <c r="D6" s="122">
        <v>46015</v>
      </c>
      <c r="E6" s="123"/>
      <c r="F6" s="122">
        <v>46037</v>
      </c>
      <c r="G6" s="123"/>
      <c r="H6" s="7" t="s">
        <v>4</v>
      </c>
      <c r="I6" s="7" t="s">
        <v>5</v>
      </c>
      <c r="J6" s="9" t="s">
        <v>4</v>
      </c>
      <c r="K6" s="9" t="s">
        <v>5</v>
      </c>
      <c r="L6" s="16" t="s">
        <v>4</v>
      </c>
      <c r="M6" s="85" t="s">
        <v>70</v>
      </c>
      <c r="N6" s="16" t="s">
        <v>4</v>
      </c>
      <c r="O6" s="16" t="s">
        <v>70</v>
      </c>
    </row>
    <row r="7" spans="1:15" ht="18.75" x14ac:dyDescent="0.3">
      <c r="A7" s="3" t="s">
        <v>49</v>
      </c>
      <c r="B7" s="88" t="s">
        <v>6</v>
      </c>
      <c r="C7" s="88" t="s">
        <v>45</v>
      </c>
      <c r="D7" s="80">
        <v>963</v>
      </c>
      <c r="E7" s="13">
        <v>0</v>
      </c>
      <c r="F7" s="89">
        <v>963</v>
      </c>
      <c r="G7" s="13">
        <v>0</v>
      </c>
      <c r="H7" s="32">
        <f t="shared" ref="H7:H46" si="0">F7/D7*100</f>
        <v>100</v>
      </c>
      <c r="I7" s="6">
        <f t="shared" ref="I7:I46" si="1">F7-D7</f>
        <v>0</v>
      </c>
      <c r="J7" s="14">
        <v>0</v>
      </c>
      <c r="K7" s="17">
        <f t="shared" ref="K7:K46" si="2">G7-E7</f>
        <v>0</v>
      </c>
      <c r="L7" s="85">
        <f t="shared" ref="L7:L46" si="3">G7/F7*100</f>
        <v>0</v>
      </c>
      <c r="M7" s="85">
        <f t="shared" ref="M7:M16" si="4">G7-F7</f>
        <v>-963</v>
      </c>
      <c r="N7" s="103">
        <f>SUM(L7:L12)/5</f>
        <v>83.10603577459537</v>
      </c>
      <c r="O7" s="100">
        <f>SUM(M7:M12)/5</f>
        <v>-301.19166666666672</v>
      </c>
    </row>
    <row r="8" spans="1:15" ht="18.75" x14ac:dyDescent="0.3">
      <c r="A8" s="3" t="s">
        <v>50</v>
      </c>
      <c r="B8" s="88" t="s">
        <v>6</v>
      </c>
      <c r="C8" s="88"/>
      <c r="D8" s="80">
        <v>821.33333333333337</v>
      </c>
      <c r="E8" s="13">
        <v>805.625</v>
      </c>
      <c r="F8" s="90">
        <v>821.33333333333337</v>
      </c>
      <c r="G8" s="13">
        <v>820.625</v>
      </c>
      <c r="H8" s="32">
        <f t="shared" si="0"/>
        <v>100</v>
      </c>
      <c r="I8" s="6">
        <f t="shared" si="1"/>
        <v>0</v>
      </c>
      <c r="J8" s="14">
        <f t="shared" ref="J8:J46" si="5">G8/E8*100</f>
        <v>101.86190845616758</v>
      </c>
      <c r="K8" s="17">
        <f t="shared" si="2"/>
        <v>15</v>
      </c>
      <c r="L8" s="20">
        <f t="shared" si="3"/>
        <v>99.913758116883116</v>
      </c>
      <c r="M8" s="85">
        <f t="shared" si="4"/>
        <v>-0.70833333333337123</v>
      </c>
      <c r="N8" s="103"/>
      <c r="O8" s="100"/>
    </row>
    <row r="9" spans="1:15" ht="18.75" x14ac:dyDescent="0.3">
      <c r="A9" s="3" t="s">
        <v>10</v>
      </c>
      <c r="B9" s="88" t="s">
        <v>6</v>
      </c>
      <c r="C9" s="88"/>
      <c r="D9" s="80">
        <v>561.5</v>
      </c>
      <c r="E9" s="13">
        <v>263</v>
      </c>
      <c r="F9" s="90">
        <v>561.5</v>
      </c>
      <c r="G9" s="13">
        <v>267.33333333333331</v>
      </c>
      <c r="H9" s="32">
        <f t="shared" si="0"/>
        <v>100</v>
      </c>
      <c r="I9" s="6">
        <f t="shared" si="1"/>
        <v>0</v>
      </c>
      <c r="J9" s="14">
        <f t="shared" si="5"/>
        <v>101.64765525982256</v>
      </c>
      <c r="K9" s="17">
        <f t="shared" si="2"/>
        <v>4.3333333333333144</v>
      </c>
      <c r="L9" s="20">
        <f t="shared" si="3"/>
        <v>47.610566933808244</v>
      </c>
      <c r="M9" s="85">
        <f t="shared" si="4"/>
        <v>-294.16666666666669</v>
      </c>
      <c r="N9" s="103"/>
      <c r="O9" s="100"/>
    </row>
    <row r="10" spans="1:15" ht="18.75" x14ac:dyDescent="0.3">
      <c r="A10" s="3" t="s">
        <v>7</v>
      </c>
      <c r="B10" s="88" t="s">
        <v>6</v>
      </c>
      <c r="C10" s="88"/>
      <c r="D10" s="80">
        <v>559.33333333333337</v>
      </c>
      <c r="E10" s="13">
        <v>471.5</v>
      </c>
      <c r="F10" s="90">
        <v>559.33333333333337</v>
      </c>
      <c r="G10" s="13">
        <v>481.75</v>
      </c>
      <c r="H10" s="32">
        <f t="shared" si="0"/>
        <v>100</v>
      </c>
      <c r="I10" s="6">
        <f t="shared" si="1"/>
        <v>0</v>
      </c>
      <c r="J10" s="14">
        <f t="shared" si="5"/>
        <v>102.17391304347827</v>
      </c>
      <c r="K10" s="17">
        <f t="shared" si="2"/>
        <v>10.25</v>
      </c>
      <c r="L10" s="20">
        <f t="shared" si="3"/>
        <v>86.12932061978546</v>
      </c>
      <c r="M10" s="85">
        <f t="shared" si="4"/>
        <v>-77.583333333333371</v>
      </c>
      <c r="N10" s="103"/>
      <c r="O10" s="100"/>
    </row>
    <row r="11" spans="1:15" ht="18.75" x14ac:dyDescent="0.3">
      <c r="A11" s="3" t="s">
        <v>11</v>
      </c>
      <c r="B11" s="88" t="s">
        <v>6</v>
      </c>
      <c r="C11" s="88"/>
      <c r="D11" s="80">
        <v>385.66666666666669</v>
      </c>
      <c r="E11" s="13">
        <v>339.33333333333331</v>
      </c>
      <c r="F11" s="90">
        <v>345.33333333333331</v>
      </c>
      <c r="G11" s="13">
        <v>349.33333333333331</v>
      </c>
      <c r="H11" s="32">
        <f t="shared" si="0"/>
        <v>89.541918755401895</v>
      </c>
      <c r="I11" s="6">
        <f t="shared" si="1"/>
        <v>-40.333333333333371</v>
      </c>
      <c r="J11" s="14">
        <f t="shared" si="5"/>
        <v>102.94695481335954</v>
      </c>
      <c r="K11" s="17">
        <f t="shared" si="2"/>
        <v>10</v>
      </c>
      <c r="L11" s="20">
        <f t="shared" si="3"/>
        <v>101.15830115830116</v>
      </c>
      <c r="M11" s="85">
        <f t="shared" si="4"/>
        <v>4</v>
      </c>
      <c r="N11" s="103"/>
      <c r="O11" s="100"/>
    </row>
    <row r="12" spans="1:15" ht="18.75" x14ac:dyDescent="0.3">
      <c r="A12" s="3" t="s">
        <v>12</v>
      </c>
      <c r="B12" s="88" t="s">
        <v>6</v>
      </c>
      <c r="C12" s="88" t="s">
        <v>47</v>
      </c>
      <c r="D12" s="80">
        <v>905</v>
      </c>
      <c r="E12" s="13">
        <v>730.5</v>
      </c>
      <c r="F12" s="90">
        <v>905</v>
      </c>
      <c r="G12" s="13">
        <v>730.5</v>
      </c>
      <c r="H12" s="32">
        <f t="shared" si="0"/>
        <v>100</v>
      </c>
      <c r="I12" s="6">
        <f t="shared" si="1"/>
        <v>0</v>
      </c>
      <c r="J12" s="14">
        <f t="shared" si="5"/>
        <v>100</v>
      </c>
      <c r="K12" s="17">
        <f t="shared" si="2"/>
        <v>0</v>
      </c>
      <c r="L12" s="20">
        <f t="shared" si="3"/>
        <v>80.718232044198885</v>
      </c>
      <c r="M12" s="85">
        <f t="shared" si="4"/>
        <v>-174.5</v>
      </c>
      <c r="N12" s="103"/>
      <c r="O12" s="100"/>
    </row>
    <row r="13" spans="1:15" ht="57" customHeight="1" x14ac:dyDescent="0.3">
      <c r="A13" s="3" t="s">
        <v>13</v>
      </c>
      <c r="B13" s="88" t="s">
        <v>6</v>
      </c>
      <c r="C13" s="88" t="s">
        <v>51</v>
      </c>
      <c r="D13" s="80">
        <v>178.66666666666666</v>
      </c>
      <c r="E13" s="13">
        <v>146.33333333333334</v>
      </c>
      <c r="F13" s="90">
        <v>133.33333333333334</v>
      </c>
      <c r="G13" s="13">
        <v>143.35</v>
      </c>
      <c r="H13" s="32">
        <f t="shared" si="0"/>
        <v>74.626865671641795</v>
      </c>
      <c r="I13" s="11">
        <f t="shared" si="1"/>
        <v>-45.333333333333314</v>
      </c>
      <c r="J13" s="15">
        <f t="shared" si="5"/>
        <v>97.961275626423685</v>
      </c>
      <c r="K13" s="26">
        <f t="shared" si="2"/>
        <v>-2.9833333333333485</v>
      </c>
      <c r="L13" s="20">
        <f t="shared" si="3"/>
        <v>107.51249999999999</v>
      </c>
      <c r="M13" s="85">
        <f t="shared" si="4"/>
        <v>10.016666666666652</v>
      </c>
      <c r="N13" s="18"/>
      <c r="O13" s="2"/>
    </row>
    <row r="14" spans="1:15" ht="18.75" x14ac:dyDescent="0.3">
      <c r="A14" s="3" t="s">
        <v>67</v>
      </c>
      <c r="B14" s="88" t="s">
        <v>6</v>
      </c>
      <c r="C14" s="88"/>
      <c r="D14" s="80">
        <v>351.66666666666669</v>
      </c>
      <c r="E14" s="13">
        <v>309.66666666666669</v>
      </c>
      <c r="F14" s="90">
        <v>351.66666666666669</v>
      </c>
      <c r="G14" s="13">
        <v>343</v>
      </c>
      <c r="H14" s="32">
        <f t="shared" si="0"/>
        <v>100</v>
      </c>
      <c r="I14" s="11">
        <f t="shared" si="1"/>
        <v>0</v>
      </c>
      <c r="J14" s="27">
        <f t="shared" si="5"/>
        <v>110.76426264800861</v>
      </c>
      <c r="K14" s="79">
        <f t="shared" si="2"/>
        <v>33.333333333333314</v>
      </c>
      <c r="L14" s="20">
        <f t="shared" si="3"/>
        <v>97.535545023696685</v>
      </c>
      <c r="M14" s="85">
        <f t="shared" si="4"/>
        <v>-8.6666666666666856</v>
      </c>
      <c r="N14" s="18"/>
      <c r="O14" s="2"/>
    </row>
    <row r="15" spans="1:15" ht="18.75" x14ac:dyDescent="0.3">
      <c r="A15" s="3" t="s">
        <v>14</v>
      </c>
      <c r="B15" s="88" t="s">
        <v>6</v>
      </c>
      <c r="C15" s="88"/>
      <c r="D15" s="80">
        <v>549.33333333333337</v>
      </c>
      <c r="E15" s="13">
        <v>514.13</v>
      </c>
      <c r="F15" s="90">
        <v>549.33333333333337</v>
      </c>
      <c r="G15" s="13">
        <v>519.63</v>
      </c>
      <c r="H15" s="32">
        <f t="shared" si="0"/>
        <v>100</v>
      </c>
      <c r="I15" s="11">
        <f t="shared" si="1"/>
        <v>0</v>
      </c>
      <c r="J15" s="15">
        <f t="shared" si="5"/>
        <v>101.06976834652714</v>
      </c>
      <c r="K15" s="26">
        <f t="shared" si="2"/>
        <v>5.5</v>
      </c>
      <c r="L15" s="20">
        <f t="shared" si="3"/>
        <v>94.592839805825236</v>
      </c>
      <c r="M15" s="85">
        <f t="shared" si="4"/>
        <v>-29.703333333333376</v>
      </c>
      <c r="N15" s="18"/>
      <c r="O15" s="2"/>
    </row>
    <row r="16" spans="1:15" ht="93.75" x14ac:dyDescent="0.3">
      <c r="A16" s="3" t="s">
        <v>15</v>
      </c>
      <c r="B16" s="88" t="s">
        <v>6</v>
      </c>
      <c r="C16" s="88" t="s">
        <v>65</v>
      </c>
      <c r="D16" s="80">
        <v>1154.3333333333333</v>
      </c>
      <c r="E16" s="13">
        <v>1076.3633333333335</v>
      </c>
      <c r="F16" s="90">
        <v>1154.3333333333333</v>
      </c>
      <c r="G16" s="13">
        <v>1074.3633333333335</v>
      </c>
      <c r="H16" s="32">
        <f t="shared" si="0"/>
        <v>100</v>
      </c>
      <c r="I16" s="11">
        <f t="shared" si="1"/>
        <v>0</v>
      </c>
      <c r="J16" s="14">
        <f t="shared" si="5"/>
        <v>99.814189136877573</v>
      </c>
      <c r="K16" s="17">
        <f t="shared" si="2"/>
        <v>-2</v>
      </c>
      <c r="L16" s="20">
        <f t="shared" si="3"/>
        <v>93.072191741264817</v>
      </c>
      <c r="M16" s="85">
        <f t="shared" si="4"/>
        <v>-79.9699999999998</v>
      </c>
      <c r="N16" s="103">
        <f>SUM(L16:L22)/7</f>
        <v>86.082156607244315</v>
      </c>
      <c r="O16" s="100">
        <f>SUM(M16:M22)/7</f>
        <v>-93.721785714285687</v>
      </c>
    </row>
    <row r="17" spans="1:15" ht="18.75" x14ac:dyDescent="0.3">
      <c r="A17" s="3" t="s">
        <v>35</v>
      </c>
      <c r="B17" s="88" t="s">
        <v>8</v>
      </c>
      <c r="C17" s="88" t="s">
        <v>48</v>
      </c>
      <c r="D17" s="80">
        <v>215.20000000000002</v>
      </c>
      <c r="E17" s="13">
        <v>192.70000000000002</v>
      </c>
      <c r="F17" s="90">
        <v>216.20000000000002</v>
      </c>
      <c r="G17" s="13">
        <v>196.36666666666667</v>
      </c>
      <c r="H17" s="32">
        <f t="shared" si="0"/>
        <v>100.4646840148699</v>
      </c>
      <c r="I17" s="6">
        <f t="shared" si="1"/>
        <v>1</v>
      </c>
      <c r="J17" s="14">
        <f t="shared" si="5"/>
        <v>101.90278498529666</v>
      </c>
      <c r="K17" s="17">
        <f t="shared" si="2"/>
        <v>3.6666666666666572</v>
      </c>
      <c r="L17" s="20">
        <f t="shared" si="3"/>
        <v>90.826395312981802</v>
      </c>
      <c r="M17" s="85">
        <f>G18-F18</f>
        <v>-62.166666666666686</v>
      </c>
      <c r="N17" s="103"/>
      <c r="O17" s="100"/>
    </row>
    <row r="18" spans="1:15" ht="18.75" x14ac:dyDescent="0.3">
      <c r="A18" s="3" t="s">
        <v>36</v>
      </c>
      <c r="B18" s="88" t="s">
        <v>6</v>
      </c>
      <c r="C18" s="88" t="s">
        <v>41</v>
      </c>
      <c r="D18" s="80">
        <v>470.66666666666669</v>
      </c>
      <c r="E18" s="13">
        <v>340.375</v>
      </c>
      <c r="F18" s="90">
        <v>470.66666666666669</v>
      </c>
      <c r="G18" s="13">
        <v>408.5</v>
      </c>
      <c r="H18" s="32">
        <f t="shared" si="0"/>
        <v>100</v>
      </c>
      <c r="I18" s="6">
        <f t="shared" si="1"/>
        <v>0</v>
      </c>
      <c r="J18" s="28">
        <f t="shared" si="5"/>
        <v>120.01468968049944</v>
      </c>
      <c r="K18" s="34">
        <f t="shared" si="2"/>
        <v>68.125</v>
      </c>
      <c r="L18" s="20">
        <f t="shared" si="3"/>
        <v>86.791784702549563</v>
      </c>
      <c r="M18" s="85">
        <f t="shared" ref="M18:M27" si="6">G18-F18</f>
        <v>-62.166666666666686</v>
      </c>
      <c r="N18" s="103"/>
      <c r="O18" s="100"/>
    </row>
    <row r="19" spans="1:15" ht="37.5" x14ac:dyDescent="0.3">
      <c r="A19" s="3" t="s">
        <v>37</v>
      </c>
      <c r="B19" s="88" t="s">
        <v>6</v>
      </c>
      <c r="C19" s="88" t="s">
        <v>52</v>
      </c>
      <c r="D19" s="80">
        <v>606.9133333333333</v>
      </c>
      <c r="E19" s="13">
        <v>499.64750000000004</v>
      </c>
      <c r="F19" s="90">
        <v>606.9133333333333</v>
      </c>
      <c r="G19" s="13">
        <v>499.64750000000004</v>
      </c>
      <c r="H19" s="32">
        <f t="shared" si="0"/>
        <v>100</v>
      </c>
      <c r="I19" s="6">
        <f t="shared" si="1"/>
        <v>0</v>
      </c>
      <c r="J19" s="14">
        <f t="shared" si="5"/>
        <v>100</v>
      </c>
      <c r="K19" s="17">
        <f t="shared" si="2"/>
        <v>0</v>
      </c>
      <c r="L19" s="20">
        <f t="shared" si="3"/>
        <v>82.326004811230618</v>
      </c>
      <c r="M19" s="85">
        <f t="shared" si="6"/>
        <v>-107.26583333333326</v>
      </c>
      <c r="N19" s="103"/>
      <c r="O19" s="100"/>
    </row>
    <row r="20" spans="1:15" ht="38.25" customHeight="1" x14ac:dyDescent="0.3">
      <c r="A20" s="3" t="s">
        <v>38</v>
      </c>
      <c r="B20" s="88" t="s">
        <v>6</v>
      </c>
      <c r="C20" s="88" t="s">
        <v>52</v>
      </c>
      <c r="D20" s="80">
        <v>768.66666666666663</v>
      </c>
      <c r="E20" s="13">
        <v>687</v>
      </c>
      <c r="F20" s="90">
        <v>768.66666666666663</v>
      </c>
      <c r="G20" s="13">
        <v>687</v>
      </c>
      <c r="H20" s="32">
        <f t="shared" si="0"/>
        <v>100</v>
      </c>
      <c r="I20" s="6">
        <f t="shared" si="1"/>
        <v>0</v>
      </c>
      <c r="J20" s="14">
        <f t="shared" si="5"/>
        <v>100</v>
      </c>
      <c r="K20" s="17">
        <f t="shared" si="2"/>
        <v>0</v>
      </c>
      <c r="L20" s="20">
        <f t="shared" si="3"/>
        <v>89.375542064180408</v>
      </c>
      <c r="M20" s="85">
        <f t="shared" si="6"/>
        <v>-81.666666666666629</v>
      </c>
      <c r="N20" s="103"/>
      <c r="O20" s="100"/>
    </row>
    <row r="21" spans="1:15" ht="37.5" x14ac:dyDescent="0.3">
      <c r="A21" s="3" t="s">
        <v>16</v>
      </c>
      <c r="B21" s="88" t="s">
        <v>8</v>
      </c>
      <c r="C21" s="88" t="s">
        <v>52</v>
      </c>
      <c r="D21" s="80">
        <v>129.66666666666666</v>
      </c>
      <c r="E21" s="13">
        <v>108.6</v>
      </c>
      <c r="F21" s="90">
        <v>129.66666666666666</v>
      </c>
      <c r="G21" s="13">
        <v>108.6</v>
      </c>
      <c r="H21" s="32">
        <f t="shared" si="0"/>
        <v>100</v>
      </c>
      <c r="I21" s="6">
        <f t="shared" si="1"/>
        <v>0</v>
      </c>
      <c r="J21" s="14">
        <f t="shared" si="5"/>
        <v>100</v>
      </c>
      <c r="K21" s="17">
        <f t="shared" si="2"/>
        <v>0</v>
      </c>
      <c r="L21" s="20">
        <f t="shared" si="3"/>
        <v>83.753213367609263</v>
      </c>
      <c r="M21" s="85">
        <f t="shared" si="6"/>
        <v>-21.066666666666663</v>
      </c>
      <c r="N21" s="103"/>
      <c r="O21" s="100"/>
    </row>
    <row r="22" spans="1:15" ht="18.75" x14ac:dyDescent="0.3">
      <c r="A22" s="3" t="s">
        <v>39</v>
      </c>
      <c r="B22" s="88" t="s">
        <v>6</v>
      </c>
      <c r="C22" s="88"/>
      <c r="D22" s="80">
        <v>1025.6666666666667</v>
      </c>
      <c r="E22" s="13">
        <v>762.25</v>
      </c>
      <c r="F22" s="90">
        <v>1025.6666666666667</v>
      </c>
      <c r="G22" s="13">
        <v>783.91666666666663</v>
      </c>
      <c r="H22" s="32">
        <f t="shared" si="0"/>
        <v>100</v>
      </c>
      <c r="I22" s="6">
        <f t="shared" si="1"/>
        <v>0</v>
      </c>
      <c r="J22" s="14">
        <f t="shared" si="5"/>
        <v>102.842462009402</v>
      </c>
      <c r="K22" s="17">
        <f t="shared" si="2"/>
        <v>21.666666666666629</v>
      </c>
      <c r="L22" s="20">
        <f t="shared" si="3"/>
        <v>76.429964250893718</v>
      </c>
      <c r="M22" s="85">
        <f t="shared" si="6"/>
        <v>-241.75000000000011</v>
      </c>
      <c r="N22" s="103"/>
      <c r="O22" s="100"/>
    </row>
    <row r="23" spans="1:15" ht="18.75" x14ac:dyDescent="0.3">
      <c r="A23" s="3" t="s">
        <v>17</v>
      </c>
      <c r="B23" s="88" t="s">
        <v>9</v>
      </c>
      <c r="C23" s="88"/>
      <c r="D23" s="80">
        <v>168.33333333333334</v>
      </c>
      <c r="E23" s="13">
        <v>160.75</v>
      </c>
      <c r="F23" s="90">
        <v>168.33333333333334</v>
      </c>
      <c r="G23" s="13">
        <v>160.75</v>
      </c>
      <c r="H23" s="32">
        <f t="shared" si="0"/>
        <v>100</v>
      </c>
      <c r="I23" s="6">
        <f t="shared" si="1"/>
        <v>0</v>
      </c>
      <c r="J23" s="14">
        <f t="shared" si="5"/>
        <v>100</v>
      </c>
      <c r="K23" s="17">
        <f t="shared" si="2"/>
        <v>0</v>
      </c>
      <c r="L23" s="20">
        <f t="shared" si="3"/>
        <v>95.495049504950487</v>
      </c>
      <c r="M23" s="85">
        <f t="shared" si="6"/>
        <v>-7.5833333333333428</v>
      </c>
      <c r="N23" s="18"/>
      <c r="O23" s="2"/>
    </row>
    <row r="24" spans="1:15" ht="18.75" x14ac:dyDescent="0.3">
      <c r="A24" s="3" t="s">
        <v>18</v>
      </c>
      <c r="B24" s="88" t="s">
        <v>6</v>
      </c>
      <c r="C24" s="88" t="s">
        <v>53</v>
      </c>
      <c r="D24" s="80">
        <v>111</v>
      </c>
      <c r="E24" s="13">
        <v>95.694999999999993</v>
      </c>
      <c r="F24" s="90">
        <v>109.33333333333333</v>
      </c>
      <c r="G24" s="13">
        <v>96.694999999999993</v>
      </c>
      <c r="H24" s="32">
        <f t="shared" si="0"/>
        <v>98.498498498498492</v>
      </c>
      <c r="I24" s="6">
        <f t="shared" si="1"/>
        <v>-1.6666666666666714</v>
      </c>
      <c r="J24" s="14">
        <f t="shared" si="5"/>
        <v>101.04498667641988</v>
      </c>
      <c r="K24" s="17">
        <f t="shared" si="2"/>
        <v>1</v>
      </c>
      <c r="L24" s="20">
        <f t="shared" si="3"/>
        <v>88.440548780487802</v>
      </c>
      <c r="M24" s="85">
        <f t="shared" si="6"/>
        <v>-12.638333333333335</v>
      </c>
      <c r="N24" s="18"/>
      <c r="O24" s="2"/>
    </row>
    <row r="25" spans="1:15" ht="56.25" x14ac:dyDescent="0.3">
      <c r="A25" s="3" t="s">
        <v>19</v>
      </c>
      <c r="B25" s="88" t="s">
        <v>6</v>
      </c>
      <c r="C25" s="88" t="s">
        <v>54</v>
      </c>
      <c r="D25" s="80">
        <v>315.33333333333331</v>
      </c>
      <c r="E25" s="13">
        <v>265.65499999999997</v>
      </c>
      <c r="F25" s="90">
        <v>315.33333333333331</v>
      </c>
      <c r="G25" s="13">
        <v>283.40499999999997</v>
      </c>
      <c r="H25" s="32">
        <f t="shared" si="0"/>
        <v>100</v>
      </c>
      <c r="I25" s="6">
        <f t="shared" si="1"/>
        <v>0</v>
      </c>
      <c r="J25" s="28">
        <f t="shared" si="5"/>
        <v>106.68159831360222</v>
      </c>
      <c r="K25" s="34">
        <f t="shared" si="2"/>
        <v>17.75</v>
      </c>
      <c r="L25" s="20">
        <f t="shared" si="3"/>
        <v>89.874735729386884</v>
      </c>
      <c r="M25" s="85">
        <f t="shared" si="6"/>
        <v>-31.928333333333342</v>
      </c>
      <c r="N25" s="18"/>
      <c r="O25" s="2"/>
    </row>
    <row r="26" spans="1:15" ht="56.25" x14ac:dyDescent="0.3">
      <c r="A26" s="3" t="s">
        <v>40</v>
      </c>
      <c r="B26" s="88" t="s">
        <v>6</v>
      </c>
      <c r="C26" s="88" t="s">
        <v>55</v>
      </c>
      <c r="D26" s="80">
        <v>487</v>
      </c>
      <c r="E26" s="13">
        <v>314.86250000000001</v>
      </c>
      <c r="F26" s="90">
        <v>487</v>
      </c>
      <c r="G26" s="13">
        <v>335.11250000000001</v>
      </c>
      <c r="H26" s="32">
        <f t="shared" si="0"/>
        <v>100</v>
      </c>
      <c r="I26" s="6">
        <f t="shared" si="1"/>
        <v>0</v>
      </c>
      <c r="J26" s="28">
        <f t="shared" si="5"/>
        <v>106.43137877645003</v>
      </c>
      <c r="K26" s="34">
        <f t="shared" si="2"/>
        <v>20.25</v>
      </c>
      <c r="L26" s="20">
        <f t="shared" si="3"/>
        <v>68.811601642710471</v>
      </c>
      <c r="M26" s="85">
        <f t="shared" si="6"/>
        <v>-151.88749999999999</v>
      </c>
      <c r="N26" s="18"/>
      <c r="O26" s="2"/>
    </row>
    <row r="27" spans="1:15" ht="18.75" x14ac:dyDescent="0.3">
      <c r="A27" s="3" t="s">
        <v>20</v>
      </c>
      <c r="B27" s="88" t="s">
        <v>6</v>
      </c>
      <c r="C27" s="88" t="s">
        <v>56</v>
      </c>
      <c r="D27" s="80">
        <v>1563.3333333333333</v>
      </c>
      <c r="E27" s="13">
        <v>1193.9000000000001</v>
      </c>
      <c r="F27" s="90">
        <v>1563.3333333333333</v>
      </c>
      <c r="G27" s="13">
        <v>1369.9</v>
      </c>
      <c r="H27" s="32">
        <f t="shared" si="0"/>
        <v>100</v>
      </c>
      <c r="I27" s="6">
        <f t="shared" si="1"/>
        <v>0</v>
      </c>
      <c r="J27" s="28">
        <f t="shared" si="5"/>
        <v>114.7416031493425</v>
      </c>
      <c r="K27" s="34">
        <f t="shared" si="2"/>
        <v>176</v>
      </c>
      <c r="L27" s="20">
        <f t="shared" si="3"/>
        <v>87.626865671641795</v>
      </c>
      <c r="M27" s="85">
        <f t="shared" si="6"/>
        <v>-193.43333333333317</v>
      </c>
      <c r="N27" s="18"/>
      <c r="O27" s="2"/>
    </row>
    <row r="28" spans="1:15" ht="18.75" x14ac:dyDescent="0.3">
      <c r="A28" s="3" t="s">
        <v>21</v>
      </c>
      <c r="B28" s="88" t="s">
        <v>6</v>
      </c>
      <c r="C28" s="88"/>
      <c r="D28" s="80">
        <v>49</v>
      </c>
      <c r="E28" s="13">
        <v>46</v>
      </c>
      <c r="F28" s="90">
        <v>49</v>
      </c>
      <c r="G28" s="13">
        <v>48.5</v>
      </c>
      <c r="H28" s="32">
        <f t="shared" si="0"/>
        <v>100</v>
      </c>
      <c r="I28" s="6">
        <f t="shared" si="1"/>
        <v>0</v>
      </c>
      <c r="J28" s="28">
        <f t="shared" si="5"/>
        <v>105.43478260869566</v>
      </c>
      <c r="K28" s="34">
        <f t="shared" si="2"/>
        <v>2.5</v>
      </c>
      <c r="L28" s="20">
        <f t="shared" si="3"/>
        <v>98.979591836734699</v>
      </c>
      <c r="M28" s="85">
        <f>G29-F29</f>
        <v>-346.06999999999971</v>
      </c>
      <c r="N28" s="18"/>
      <c r="O28" s="2"/>
    </row>
    <row r="29" spans="1:15" ht="18.75" x14ac:dyDescent="0.3">
      <c r="A29" s="3" t="s">
        <v>22</v>
      </c>
      <c r="B29" s="88" t="s">
        <v>6</v>
      </c>
      <c r="C29" s="88" t="s">
        <v>57</v>
      </c>
      <c r="D29" s="80">
        <v>3202.8199999999997</v>
      </c>
      <c r="E29" s="13">
        <v>2541.75</v>
      </c>
      <c r="F29" s="90">
        <v>3202.8199999999997</v>
      </c>
      <c r="G29" s="13">
        <v>2856.75</v>
      </c>
      <c r="H29" s="32">
        <f t="shared" si="0"/>
        <v>100</v>
      </c>
      <c r="I29" s="6">
        <f t="shared" si="1"/>
        <v>0</v>
      </c>
      <c r="J29" s="28">
        <f t="shared" si="5"/>
        <v>112.39303629389201</v>
      </c>
      <c r="K29" s="34">
        <f t="shared" si="2"/>
        <v>315</v>
      </c>
      <c r="L29" s="20">
        <f t="shared" si="3"/>
        <v>89.19483455205102</v>
      </c>
      <c r="M29" s="85">
        <f>G29-F29</f>
        <v>-346.06999999999971</v>
      </c>
      <c r="N29" s="18"/>
      <c r="O29" s="2"/>
    </row>
    <row r="30" spans="1:15" ht="18.75" x14ac:dyDescent="0.3">
      <c r="A30" s="3" t="s">
        <v>23</v>
      </c>
      <c r="B30" s="88" t="s">
        <v>6</v>
      </c>
      <c r="C30" s="88" t="s">
        <v>58</v>
      </c>
      <c r="D30" s="80">
        <v>78.333333333333329</v>
      </c>
      <c r="E30" s="13">
        <v>57.225000000000001</v>
      </c>
      <c r="F30" s="90">
        <v>61.666666666666664</v>
      </c>
      <c r="G30" s="13">
        <v>57.225000000000001</v>
      </c>
      <c r="H30" s="32">
        <f t="shared" si="0"/>
        <v>78.723404255319153</v>
      </c>
      <c r="I30" s="6">
        <f t="shared" si="1"/>
        <v>-16.666666666666664</v>
      </c>
      <c r="J30" s="14">
        <f t="shared" si="5"/>
        <v>100</v>
      </c>
      <c r="K30" s="17">
        <f t="shared" si="2"/>
        <v>0</v>
      </c>
      <c r="L30" s="20">
        <f t="shared" si="3"/>
        <v>92.797297297297305</v>
      </c>
      <c r="M30" s="85">
        <f>G31-F31</f>
        <v>-26.666666666666671</v>
      </c>
      <c r="N30" s="18"/>
      <c r="O30" s="2"/>
    </row>
    <row r="31" spans="1:15" ht="37.5" x14ac:dyDescent="0.3">
      <c r="A31" s="3" t="s">
        <v>24</v>
      </c>
      <c r="B31" s="88" t="s">
        <v>6</v>
      </c>
      <c r="C31" s="88"/>
      <c r="D31" s="80">
        <v>110</v>
      </c>
      <c r="E31" s="13">
        <v>83.333333333333329</v>
      </c>
      <c r="F31" s="90">
        <v>110</v>
      </c>
      <c r="G31" s="13">
        <v>83.333333333333329</v>
      </c>
      <c r="H31" s="32">
        <f t="shared" si="0"/>
        <v>100</v>
      </c>
      <c r="I31" s="6">
        <f t="shared" si="1"/>
        <v>0</v>
      </c>
      <c r="J31" s="14">
        <f t="shared" si="5"/>
        <v>100</v>
      </c>
      <c r="K31" s="17">
        <f t="shared" si="2"/>
        <v>0</v>
      </c>
      <c r="L31" s="20">
        <f t="shared" si="3"/>
        <v>75.757575757575751</v>
      </c>
      <c r="M31" s="85">
        <f t="shared" ref="M31:M46" si="7">G31-F31</f>
        <v>-26.666666666666671</v>
      </c>
      <c r="N31" s="103">
        <f>SUM(L31:L32)/2</f>
        <v>75.706823362062693</v>
      </c>
      <c r="O31" s="100">
        <f>SUM(M31:M32)/2</f>
        <v>-26.505833333333328</v>
      </c>
    </row>
    <row r="32" spans="1:15" ht="37.5" x14ac:dyDescent="0.3">
      <c r="A32" s="3" t="s">
        <v>0</v>
      </c>
      <c r="B32" s="88" t="s">
        <v>6</v>
      </c>
      <c r="C32" s="88"/>
      <c r="D32" s="80">
        <v>108.21999999999998</v>
      </c>
      <c r="E32" s="13">
        <v>81.875</v>
      </c>
      <c r="F32" s="90">
        <v>108.21999999999998</v>
      </c>
      <c r="G32" s="13">
        <v>81.875</v>
      </c>
      <c r="H32" s="32">
        <f t="shared" si="0"/>
        <v>100</v>
      </c>
      <c r="I32" s="6">
        <f t="shared" si="1"/>
        <v>0</v>
      </c>
      <c r="J32" s="14">
        <f t="shared" si="5"/>
        <v>100</v>
      </c>
      <c r="K32" s="17">
        <f t="shared" si="2"/>
        <v>0</v>
      </c>
      <c r="L32" s="85">
        <f t="shared" si="3"/>
        <v>75.65607096654962</v>
      </c>
      <c r="M32" s="85">
        <f t="shared" si="7"/>
        <v>-26.344999999999985</v>
      </c>
      <c r="N32" s="103"/>
      <c r="O32" s="100"/>
    </row>
    <row r="33" spans="1:15" ht="18.75" x14ac:dyDescent="0.3">
      <c r="A33" s="3" t="s">
        <v>25</v>
      </c>
      <c r="B33" s="88" t="s">
        <v>6</v>
      </c>
      <c r="C33" s="88" t="s">
        <v>53</v>
      </c>
      <c r="D33" s="80">
        <v>125</v>
      </c>
      <c r="E33" s="13">
        <v>101</v>
      </c>
      <c r="F33" s="90">
        <v>125</v>
      </c>
      <c r="G33" s="13">
        <v>104.5</v>
      </c>
      <c r="H33" s="32">
        <f t="shared" si="0"/>
        <v>100</v>
      </c>
      <c r="I33" s="6">
        <f t="shared" si="1"/>
        <v>0</v>
      </c>
      <c r="J33" s="28">
        <f t="shared" si="5"/>
        <v>103.46534653465346</v>
      </c>
      <c r="K33" s="34">
        <f t="shared" si="2"/>
        <v>3.5</v>
      </c>
      <c r="L33" s="20">
        <f t="shared" si="3"/>
        <v>83.6</v>
      </c>
      <c r="M33" s="85">
        <f t="shared" si="7"/>
        <v>-20.5</v>
      </c>
      <c r="N33" s="103">
        <f>SUM(L33:L38)/6</f>
        <v>75.82572144068881</v>
      </c>
      <c r="O33" s="100">
        <f>SUM(M33:M38)/6</f>
        <v>-35.657916666666672</v>
      </c>
    </row>
    <row r="34" spans="1:15" ht="18.75" x14ac:dyDescent="0.3">
      <c r="A34" s="3" t="s">
        <v>63</v>
      </c>
      <c r="B34" s="88" t="s">
        <v>6</v>
      </c>
      <c r="C34" s="88"/>
      <c r="D34" s="80">
        <v>75.666666666666671</v>
      </c>
      <c r="E34" s="13">
        <v>64.672499999999999</v>
      </c>
      <c r="F34" s="90">
        <v>75.666666666666671</v>
      </c>
      <c r="G34" s="13">
        <v>65.172499999999999</v>
      </c>
      <c r="H34" s="32">
        <f t="shared" si="0"/>
        <v>100</v>
      </c>
      <c r="I34" s="6">
        <f t="shared" si="1"/>
        <v>0</v>
      </c>
      <c r="J34" s="14">
        <f t="shared" si="5"/>
        <v>100.773126135529</v>
      </c>
      <c r="K34" s="17">
        <f t="shared" si="2"/>
        <v>0.5</v>
      </c>
      <c r="L34" s="20">
        <f t="shared" si="3"/>
        <v>86.131057268722472</v>
      </c>
      <c r="M34" s="85">
        <f t="shared" si="7"/>
        <v>-10.494166666666672</v>
      </c>
      <c r="N34" s="103"/>
      <c r="O34" s="100"/>
    </row>
    <row r="35" spans="1:15" ht="18.75" x14ac:dyDescent="0.3">
      <c r="A35" s="3" t="s">
        <v>26</v>
      </c>
      <c r="B35" s="88" t="s">
        <v>6</v>
      </c>
      <c r="C35" s="88" t="s">
        <v>59</v>
      </c>
      <c r="D35" s="80">
        <v>79.666666666666671</v>
      </c>
      <c r="E35" s="13">
        <v>65.650000000000006</v>
      </c>
      <c r="F35" s="90">
        <v>79.666666666666671</v>
      </c>
      <c r="G35" s="13">
        <v>69.900000000000006</v>
      </c>
      <c r="H35" s="32">
        <f t="shared" si="0"/>
        <v>100</v>
      </c>
      <c r="I35" s="6">
        <f t="shared" si="1"/>
        <v>0</v>
      </c>
      <c r="J35" s="28">
        <f t="shared" si="5"/>
        <v>106.47372429550647</v>
      </c>
      <c r="K35" s="34">
        <f t="shared" si="2"/>
        <v>4.25</v>
      </c>
      <c r="L35" s="20">
        <f t="shared" si="3"/>
        <v>87.740585774058573</v>
      </c>
      <c r="M35" s="85">
        <f t="shared" si="7"/>
        <v>-9.7666666666666657</v>
      </c>
      <c r="N35" s="103"/>
      <c r="O35" s="100"/>
    </row>
    <row r="36" spans="1:15" ht="18.75" x14ac:dyDescent="0.3">
      <c r="A36" s="3" t="s">
        <v>42</v>
      </c>
      <c r="B36" s="88" t="s">
        <v>6</v>
      </c>
      <c r="C36" s="88" t="s">
        <v>53</v>
      </c>
      <c r="D36" s="80">
        <v>79.666666666666671</v>
      </c>
      <c r="E36" s="13">
        <v>68.583333333333329</v>
      </c>
      <c r="F36" s="90">
        <v>79.666666666666671</v>
      </c>
      <c r="G36" s="13">
        <v>72.25</v>
      </c>
      <c r="H36" s="32">
        <f t="shared" si="0"/>
        <v>100</v>
      </c>
      <c r="I36" s="6">
        <f t="shared" si="1"/>
        <v>0</v>
      </c>
      <c r="J36" s="28">
        <f t="shared" si="5"/>
        <v>105.34629404617255</v>
      </c>
      <c r="K36" s="34">
        <f t="shared" si="2"/>
        <v>3.6666666666666714</v>
      </c>
      <c r="L36" s="20">
        <f t="shared" si="3"/>
        <v>90.690376569037653</v>
      </c>
      <c r="M36" s="85">
        <f t="shared" si="7"/>
        <v>-7.4166666666666714</v>
      </c>
      <c r="N36" s="103"/>
      <c r="O36" s="100"/>
    </row>
    <row r="37" spans="1:15" ht="18.75" x14ac:dyDescent="0.3">
      <c r="A37" s="3" t="s">
        <v>43</v>
      </c>
      <c r="B37" s="88" t="s">
        <v>6</v>
      </c>
      <c r="C37" s="88" t="s">
        <v>45</v>
      </c>
      <c r="D37" s="80">
        <v>177.73333333333335</v>
      </c>
      <c r="E37" s="13">
        <v>84.63</v>
      </c>
      <c r="F37" s="90">
        <v>177.73333333333335</v>
      </c>
      <c r="G37" s="13">
        <v>84.63</v>
      </c>
      <c r="H37" s="32">
        <f t="shared" si="0"/>
        <v>100</v>
      </c>
      <c r="I37" s="6">
        <f t="shared" si="1"/>
        <v>0</v>
      </c>
      <c r="J37" s="14">
        <f t="shared" si="5"/>
        <v>100</v>
      </c>
      <c r="K37" s="17">
        <f t="shared" si="2"/>
        <v>0</v>
      </c>
      <c r="L37" s="20">
        <f t="shared" si="3"/>
        <v>47.616279069767437</v>
      </c>
      <c r="M37" s="85">
        <f t="shared" si="7"/>
        <v>-93.103333333333353</v>
      </c>
      <c r="N37" s="103"/>
      <c r="O37" s="100"/>
    </row>
    <row r="38" spans="1:15" ht="18.75" x14ac:dyDescent="0.3">
      <c r="A38" s="3" t="s">
        <v>44</v>
      </c>
      <c r="B38" s="88" t="s">
        <v>6</v>
      </c>
      <c r="C38" s="88" t="s">
        <v>41</v>
      </c>
      <c r="D38" s="80">
        <v>178</v>
      </c>
      <c r="E38" s="13">
        <v>105.33333333333333</v>
      </c>
      <c r="F38" s="90">
        <v>178</v>
      </c>
      <c r="G38" s="13">
        <v>105.33333333333333</v>
      </c>
      <c r="H38" s="32">
        <f t="shared" si="0"/>
        <v>100</v>
      </c>
      <c r="I38" s="6">
        <f t="shared" si="1"/>
        <v>0</v>
      </c>
      <c r="J38" s="14">
        <f t="shared" si="5"/>
        <v>100</v>
      </c>
      <c r="K38" s="17">
        <f t="shared" si="2"/>
        <v>0</v>
      </c>
      <c r="L38" s="20">
        <f t="shared" si="3"/>
        <v>59.176029962546814</v>
      </c>
      <c r="M38" s="85">
        <f t="shared" si="7"/>
        <v>-72.666666666666671</v>
      </c>
      <c r="N38" s="103"/>
      <c r="O38" s="100"/>
    </row>
    <row r="39" spans="1:15" ht="18.75" x14ac:dyDescent="0.3">
      <c r="A39" s="3" t="s">
        <v>27</v>
      </c>
      <c r="B39" s="88" t="s">
        <v>6</v>
      </c>
      <c r="C39" s="88"/>
      <c r="D39" s="80">
        <v>105.66666666666667</v>
      </c>
      <c r="E39" s="13">
        <v>84.1</v>
      </c>
      <c r="F39" s="90">
        <v>105.66666666666667</v>
      </c>
      <c r="G39" s="13">
        <v>95</v>
      </c>
      <c r="H39" s="32">
        <f t="shared" si="0"/>
        <v>100</v>
      </c>
      <c r="I39" s="6">
        <f t="shared" si="1"/>
        <v>0</v>
      </c>
      <c r="J39" s="28">
        <f t="shared" si="5"/>
        <v>112.96076099881094</v>
      </c>
      <c r="K39" s="34">
        <f t="shared" si="2"/>
        <v>10.900000000000006</v>
      </c>
      <c r="L39" s="20">
        <f t="shared" si="3"/>
        <v>89.905362776025228</v>
      </c>
      <c r="M39" s="85">
        <f t="shared" si="7"/>
        <v>-10.666666666666671</v>
      </c>
      <c r="N39" s="103">
        <f>SUM(L39:L45)/6</f>
        <v>98.009372143975455</v>
      </c>
      <c r="O39" s="100">
        <f>SUM(M39:M45)/6</f>
        <v>-49.16319444444445</v>
      </c>
    </row>
    <row r="40" spans="1:15" ht="18.75" x14ac:dyDescent="0.3">
      <c r="A40" s="3" t="s">
        <v>28</v>
      </c>
      <c r="B40" s="88" t="s">
        <v>6</v>
      </c>
      <c r="C40" s="88"/>
      <c r="D40" s="80">
        <v>100</v>
      </c>
      <c r="E40" s="13">
        <v>87.0625</v>
      </c>
      <c r="F40" s="90">
        <v>99.333333333333329</v>
      </c>
      <c r="G40" s="13">
        <v>87.0625</v>
      </c>
      <c r="H40" s="32">
        <f t="shared" si="0"/>
        <v>99.333333333333329</v>
      </c>
      <c r="I40" s="6">
        <f t="shared" si="1"/>
        <v>-0.6666666666666714</v>
      </c>
      <c r="J40" s="14">
        <f t="shared" si="5"/>
        <v>100</v>
      </c>
      <c r="K40" s="17">
        <f t="shared" si="2"/>
        <v>0</v>
      </c>
      <c r="L40" s="20">
        <f t="shared" si="3"/>
        <v>87.646812080536918</v>
      </c>
      <c r="M40" s="85">
        <f t="shared" si="7"/>
        <v>-12.270833333333329</v>
      </c>
      <c r="N40" s="103"/>
      <c r="O40" s="100"/>
    </row>
    <row r="41" spans="1:15" ht="18.75" x14ac:dyDescent="0.3">
      <c r="A41" s="3" t="s">
        <v>29</v>
      </c>
      <c r="B41" s="88" t="s">
        <v>6</v>
      </c>
      <c r="C41" s="88"/>
      <c r="D41" s="80">
        <v>92.666666666666671</v>
      </c>
      <c r="E41" s="13">
        <v>81</v>
      </c>
      <c r="F41" s="90">
        <v>92.666666666666671</v>
      </c>
      <c r="G41" s="13">
        <v>88.375</v>
      </c>
      <c r="H41" s="32">
        <f t="shared" si="0"/>
        <v>100</v>
      </c>
      <c r="I41" s="6">
        <f t="shared" si="1"/>
        <v>0</v>
      </c>
      <c r="J41" s="28">
        <f t="shared" si="5"/>
        <v>109.10493827160495</v>
      </c>
      <c r="K41" s="34">
        <f t="shared" si="2"/>
        <v>7.375</v>
      </c>
      <c r="L41" s="20">
        <f t="shared" si="3"/>
        <v>95.368705035971217</v>
      </c>
      <c r="M41" s="85">
        <f t="shared" si="7"/>
        <v>-4.2916666666666714</v>
      </c>
      <c r="N41" s="103"/>
      <c r="O41" s="100"/>
    </row>
    <row r="42" spans="1:15" ht="18.75" x14ac:dyDescent="0.3">
      <c r="A42" s="3" t="s">
        <v>30</v>
      </c>
      <c r="B42" s="88" t="s">
        <v>6</v>
      </c>
      <c r="C42" s="88"/>
      <c r="D42" s="80">
        <v>116</v>
      </c>
      <c r="E42" s="13">
        <v>101.25</v>
      </c>
      <c r="F42" s="90">
        <v>116</v>
      </c>
      <c r="G42" s="13">
        <v>101.25</v>
      </c>
      <c r="H42" s="32">
        <f t="shared" si="0"/>
        <v>100</v>
      </c>
      <c r="I42" s="6">
        <f t="shared" si="1"/>
        <v>0</v>
      </c>
      <c r="J42" s="14">
        <f t="shared" si="5"/>
        <v>100</v>
      </c>
      <c r="K42" s="17">
        <f t="shared" si="2"/>
        <v>0</v>
      </c>
      <c r="L42" s="20">
        <f t="shared" si="3"/>
        <v>87.284482758620683</v>
      </c>
      <c r="M42" s="85">
        <f t="shared" si="7"/>
        <v>-14.75</v>
      </c>
      <c r="N42" s="103"/>
      <c r="O42" s="100"/>
    </row>
    <row r="43" spans="1:15" ht="18.75" x14ac:dyDescent="0.3">
      <c r="A43" s="3" t="s">
        <v>64</v>
      </c>
      <c r="B43" s="88" t="s">
        <v>6</v>
      </c>
      <c r="C43" s="88"/>
      <c r="D43" s="80">
        <v>91</v>
      </c>
      <c r="E43" s="13">
        <v>74.875</v>
      </c>
      <c r="F43" s="90">
        <v>88.333333333333329</v>
      </c>
      <c r="G43" s="13">
        <v>74.875</v>
      </c>
      <c r="H43" s="32">
        <f t="shared" si="0"/>
        <v>97.069597069597066</v>
      </c>
      <c r="I43" s="6">
        <f t="shared" si="1"/>
        <v>-2.6666666666666714</v>
      </c>
      <c r="J43" s="14">
        <f t="shared" si="5"/>
        <v>100</v>
      </c>
      <c r="K43" s="17">
        <f t="shared" si="2"/>
        <v>0</v>
      </c>
      <c r="L43" s="20">
        <f t="shared" si="3"/>
        <v>84.764150943396231</v>
      </c>
      <c r="M43" s="85">
        <f t="shared" si="7"/>
        <v>-13.458333333333329</v>
      </c>
      <c r="N43" s="103"/>
      <c r="O43" s="100"/>
    </row>
    <row r="44" spans="1:15" ht="37.5" x14ac:dyDescent="0.3">
      <c r="A44" s="3" t="s">
        <v>31</v>
      </c>
      <c r="B44" s="88" t="s">
        <v>6</v>
      </c>
      <c r="C44" s="88" t="s">
        <v>52</v>
      </c>
      <c r="D44" s="80">
        <v>397</v>
      </c>
      <c r="E44" s="13">
        <v>237.5</v>
      </c>
      <c r="F44" s="90">
        <v>356</v>
      </c>
      <c r="G44" s="13">
        <v>271.125</v>
      </c>
      <c r="H44" s="32">
        <f t="shared" si="0"/>
        <v>89.672544080604538</v>
      </c>
      <c r="I44" s="6">
        <f t="shared" si="1"/>
        <v>-41</v>
      </c>
      <c r="J44" s="28">
        <f t="shared" si="5"/>
        <v>114.15789473684211</v>
      </c>
      <c r="K44" s="34">
        <f t="shared" si="2"/>
        <v>33.625</v>
      </c>
      <c r="L44" s="20">
        <f t="shared" si="3"/>
        <v>76.158707865168537</v>
      </c>
      <c r="M44" s="85">
        <f t="shared" si="7"/>
        <v>-84.875</v>
      </c>
      <c r="N44" s="103"/>
      <c r="O44" s="100"/>
    </row>
    <row r="45" spans="1:15" ht="37.5" x14ac:dyDescent="0.3">
      <c r="A45" s="3" t="s">
        <v>46</v>
      </c>
      <c r="B45" s="88" t="s">
        <v>6</v>
      </c>
      <c r="C45" s="88" t="s">
        <v>52</v>
      </c>
      <c r="D45" s="80">
        <v>456.66666666666669</v>
      </c>
      <c r="E45" s="13">
        <v>313</v>
      </c>
      <c r="F45" s="90">
        <v>467.66666666666669</v>
      </c>
      <c r="G45" s="13">
        <v>313</v>
      </c>
      <c r="H45" s="32">
        <f t="shared" si="0"/>
        <v>102.4087591240876</v>
      </c>
      <c r="I45" s="6">
        <f t="shared" si="1"/>
        <v>11</v>
      </c>
      <c r="J45" s="14">
        <f t="shared" si="5"/>
        <v>100</v>
      </c>
      <c r="K45" s="17">
        <f t="shared" si="2"/>
        <v>0</v>
      </c>
      <c r="L45" s="20">
        <f t="shared" si="3"/>
        <v>66.928011404133997</v>
      </c>
      <c r="M45" s="85">
        <f t="shared" si="7"/>
        <v>-154.66666666666669</v>
      </c>
      <c r="N45" s="103"/>
      <c r="O45" s="100"/>
    </row>
    <row r="46" spans="1:15" ht="18.75" x14ac:dyDescent="0.3">
      <c r="A46" s="3" t="s">
        <v>32</v>
      </c>
      <c r="B46" s="88" t="s">
        <v>6</v>
      </c>
      <c r="C46" s="88" t="s">
        <v>60</v>
      </c>
      <c r="D46" s="80">
        <v>251</v>
      </c>
      <c r="E46" s="13">
        <v>208.125</v>
      </c>
      <c r="F46" s="90">
        <v>294.33333333333331</v>
      </c>
      <c r="G46" s="13">
        <v>208.125</v>
      </c>
      <c r="H46" s="33">
        <f t="shared" si="0"/>
        <v>117.26427622841965</v>
      </c>
      <c r="I46" s="28">
        <f t="shared" si="1"/>
        <v>43.333333333333314</v>
      </c>
      <c r="J46" s="14">
        <f t="shared" si="5"/>
        <v>100</v>
      </c>
      <c r="K46" s="17">
        <f t="shared" si="2"/>
        <v>0</v>
      </c>
      <c r="L46" s="20">
        <f t="shared" si="3"/>
        <v>70.710645526613831</v>
      </c>
      <c r="M46" s="85">
        <f t="shared" si="7"/>
        <v>-86.208333333333314</v>
      </c>
      <c r="N46" s="18"/>
      <c r="O46" s="2"/>
    </row>
    <row r="47" spans="1:15" ht="45.75" customHeight="1" x14ac:dyDescent="0.3">
      <c r="A47" s="101" t="s">
        <v>61</v>
      </c>
      <c r="B47" s="101"/>
      <c r="C47" s="101"/>
      <c r="D47" s="101"/>
      <c r="E47" s="101"/>
      <c r="F47" s="101"/>
      <c r="G47" s="101"/>
      <c r="H47" s="101"/>
      <c r="I47" s="101"/>
      <c r="J47" s="101"/>
      <c r="K47" s="101"/>
      <c r="L47" s="19">
        <f>SUM(L6:L46)/39</f>
        <v>84.464142018646029</v>
      </c>
      <c r="M47" s="19">
        <f>SUM(M6:M46)/40</f>
        <v>-98.869708333333307</v>
      </c>
    </row>
    <row r="48" spans="1:15" ht="18.75" x14ac:dyDescent="0.3"/>
    <row r="49" spans="1:3" ht="18.75" x14ac:dyDescent="0.3">
      <c r="A49" s="102" t="s">
        <v>66</v>
      </c>
      <c r="B49" s="102"/>
      <c r="C49" s="102"/>
    </row>
    <row r="50" spans="1:3" ht="18.75" x14ac:dyDescent="0.3"/>
  </sheetData>
  <mergeCells count="25">
    <mergeCell ref="A1:K1"/>
    <mergeCell ref="A2:K2"/>
    <mergeCell ref="A3:K3"/>
    <mergeCell ref="A4:A6"/>
    <mergeCell ref="B4:B6"/>
    <mergeCell ref="D4:G4"/>
    <mergeCell ref="H4:O4"/>
    <mergeCell ref="H5:I5"/>
    <mergeCell ref="J5:K5"/>
    <mergeCell ref="L5:M5"/>
    <mergeCell ref="N5:O5"/>
    <mergeCell ref="D6:E6"/>
    <mergeCell ref="F6:G6"/>
    <mergeCell ref="O7:O12"/>
    <mergeCell ref="A47:K47"/>
    <mergeCell ref="A49:C49"/>
    <mergeCell ref="N31:N32"/>
    <mergeCell ref="O31:O32"/>
    <mergeCell ref="N33:N38"/>
    <mergeCell ref="O33:O38"/>
    <mergeCell ref="N39:N45"/>
    <mergeCell ref="O39:O45"/>
    <mergeCell ref="N16:N22"/>
    <mergeCell ref="O16:O22"/>
    <mergeCell ref="N7:N12"/>
  </mergeCells>
  <pageMargins left="0.70866141732283472" right="0.70866141732283472" top="0.74803149606299213" bottom="0.74803149606299213" header="0.31496062992125984" footer="0.31496062992125984"/>
  <pageSetup paperSize="9" scale="35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0"/>
  <sheetViews>
    <sheetView zoomScale="70" zoomScaleNormal="70" workbookViewId="0">
      <selection activeCell="D6" sqref="D6:E6"/>
    </sheetView>
  </sheetViews>
  <sheetFormatPr defaultColWidth="9.140625" defaultRowHeight="45.75" customHeight="1" x14ac:dyDescent="0.3"/>
  <cols>
    <col min="1" max="1" width="46.7109375" style="1" customWidth="1"/>
    <col min="2" max="2" width="9.140625" style="1"/>
    <col min="3" max="3" width="39.28515625" style="1" customWidth="1"/>
    <col min="4" max="4" width="21.42578125" style="1" customWidth="1"/>
    <col min="5" max="5" width="21.42578125" style="8" customWidth="1"/>
    <col min="6" max="6" width="21.42578125" style="1" customWidth="1"/>
    <col min="7" max="7" width="21.42578125" style="8" customWidth="1"/>
    <col min="8" max="8" width="22" style="1" customWidth="1"/>
    <col min="9" max="9" width="21" style="4" customWidth="1"/>
    <col min="10" max="10" width="22.5703125" style="10" customWidth="1"/>
    <col min="11" max="11" width="23.5703125" style="10" customWidth="1"/>
    <col min="12" max="12" width="16.85546875" style="21" customWidth="1"/>
    <col min="13" max="13" width="14.85546875" style="21" customWidth="1"/>
    <col min="14" max="14" width="13.42578125" style="1" customWidth="1"/>
    <col min="15" max="15" width="13.5703125" style="1" customWidth="1"/>
    <col min="16" max="16384" width="9.140625" style="1"/>
  </cols>
  <sheetData>
    <row r="1" spans="1:15" ht="45.75" customHeight="1" x14ac:dyDescent="0.3">
      <c r="A1" s="104" t="s">
        <v>33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</row>
    <row r="2" spans="1:15" ht="30.75" customHeight="1" x14ac:dyDescent="0.3">
      <c r="A2" s="105" t="s">
        <v>74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</row>
    <row r="3" spans="1:15" ht="18.75" x14ac:dyDescent="0.3">
      <c r="A3" s="107"/>
      <c r="B3" s="108"/>
      <c r="C3" s="108"/>
      <c r="D3" s="108"/>
      <c r="E3" s="108"/>
      <c r="F3" s="108"/>
      <c r="G3" s="108"/>
      <c r="H3" s="109"/>
      <c r="I3" s="109"/>
      <c r="J3" s="109"/>
      <c r="K3" s="109"/>
    </row>
    <row r="4" spans="1:15" ht="29.25" customHeight="1" x14ac:dyDescent="0.3">
      <c r="A4" s="110" t="s">
        <v>68</v>
      </c>
      <c r="B4" s="113" t="s">
        <v>69</v>
      </c>
      <c r="C4" s="92"/>
      <c r="D4" s="115" t="s">
        <v>1</v>
      </c>
      <c r="E4" s="115"/>
      <c r="F4" s="115"/>
      <c r="G4" s="115"/>
      <c r="H4" s="115" t="s">
        <v>88</v>
      </c>
      <c r="I4" s="115"/>
      <c r="J4" s="115"/>
      <c r="K4" s="115"/>
      <c r="L4" s="115"/>
      <c r="M4" s="115"/>
      <c r="N4" s="115"/>
      <c r="O4" s="115"/>
    </row>
    <row r="5" spans="1:15" ht="122.25" customHeight="1" x14ac:dyDescent="0.3">
      <c r="A5" s="111"/>
      <c r="B5" s="114"/>
      <c r="C5" s="93" t="s">
        <v>34</v>
      </c>
      <c r="D5" s="5" t="s">
        <v>2</v>
      </c>
      <c r="E5" s="12" t="s">
        <v>3</v>
      </c>
      <c r="F5" s="5" t="s">
        <v>2</v>
      </c>
      <c r="G5" s="12" t="s">
        <v>3</v>
      </c>
      <c r="H5" s="116" t="s">
        <v>2</v>
      </c>
      <c r="I5" s="117"/>
      <c r="J5" s="118" t="s">
        <v>3</v>
      </c>
      <c r="K5" s="119"/>
      <c r="L5" s="120" t="s">
        <v>71</v>
      </c>
      <c r="M5" s="120"/>
      <c r="N5" s="121" t="s">
        <v>72</v>
      </c>
      <c r="O5" s="121"/>
    </row>
    <row r="6" spans="1:15" ht="24" customHeight="1" x14ac:dyDescent="0.3">
      <c r="A6" s="112"/>
      <c r="B6" s="114"/>
      <c r="C6" s="93"/>
      <c r="D6" s="124">
        <v>46043</v>
      </c>
      <c r="E6" s="125"/>
      <c r="F6" s="126">
        <v>46050</v>
      </c>
      <c r="G6" s="123"/>
      <c r="H6" s="7" t="s">
        <v>4</v>
      </c>
      <c r="I6" s="7" t="s">
        <v>5</v>
      </c>
      <c r="J6" s="9" t="s">
        <v>4</v>
      </c>
      <c r="K6" s="9" t="s">
        <v>5</v>
      </c>
      <c r="L6" s="16" t="s">
        <v>4</v>
      </c>
      <c r="M6" s="91" t="s">
        <v>70</v>
      </c>
      <c r="N6" s="16" t="s">
        <v>4</v>
      </c>
      <c r="O6" s="16" t="s">
        <v>70</v>
      </c>
    </row>
    <row r="7" spans="1:15" ht="18.75" x14ac:dyDescent="0.3">
      <c r="A7" s="3" t="s">
        <v>49</v>
      </c>
      <c r="B7" s="94" t="s">
        <v>6</v>
      </c>
      <c r="C7" s="94" t="s">
        <v>45</v>
      </c>
      <c r="D7" s="13">
        <v>963</v>
      </c>
      <c r="E7" s="95">
        <v>0</v>
      </c>
      <c r="F7" s="13">
        <v>963</v>
      </c>
      <c r="G7" s="95">
        <v>0</v>
      </c>
      <c r="H7" s="32">
        <f t="shared" ref="H7:H46" si="0">F7/D7*100</f>
        <v>100</v>
      </c>
      <c r="I7" s="6">
        <f t="shared" ref="I7:I46" si="1">F7-D7</f>
        <v>0</v>
      </c>
      <c r="J7" s="14">
        <v>0</v>
      </c>
      <c r="K7" s="17">
        <f t="shared" ref="K7:K46" si="2">G7-E7</f>
        <v>0</v>
      </c>
      <c r="L7" s="91">
        <f t="shared" ref="L7:L46" si="3">G7/F7*100</f>
        <v>0</v>
      </c>
      <c r="M7" s="91">
        <f t="shared" ref="M7:M16" si="4">G7-F7</f>
        <v>-963</v>
      </c>
      <c r="N7" s="103">
        <f>SUM(L7:L12)/5</f>
        <v>79.917728597746958</v>
      </c>
      <c r="O7" s="100">
        <f>SUM(M7:M12)/5</f>
        <v>-321.05833333333334</v>
      </c>
    </row>
    <row r="8" spans="1:15" ht="18.75" x14ac:dyDescent="0.3">
      <c r="A8" s="3" t="s">
        <v>50</v>
      </c>
      <c r="B8" s="94" t="s">
        <v>6</v>
      </c>
      <c r="C8" s="94"/>
      <c r="D8" s="13">
        <v>821.33333333333337</v>
      </c>
      <c r="E8" s="95">
        <v>820.625</v>
      </c>
      <c r="F8" s="13">
        <v>896</v>
      </c>
      <c r="G8" s="95">
        <v>820.625</v>
      </c>
      <c r="H8" s="33">
        <f t="shared" si="0"/>
        <v>109.09090909090908</v>
      </c>
      <c r="I8" s="28">
        <f t="shared" si="1"/>
        <v>74.666666666666629</v>
      </c>
      <c r="J8" s="14">
        <f t="shared" ref="J8:J46" si="5">G8/E8*100</f>
        <v>100</v>
      </c>
      <c r="K8" s="17">
        <f t="shared" si="2"/>
        <v>0</v>
      </c>
      <c r="L8" s="20">
        <f t="shared" si="3"/>
        <v>91.587611607142861</v>
      </c>
      <c r="M8" s="91">
        <f t="shared" si="4"/>
        <v>-75.375</v>
      </c>
      <c r="N8" s="103"/>
      <c r="O8" s="100"/>
    </row>
    <row r="9" spans="1:15" ht="18.75" x14ac:dyDescent="0.3">
      <c r="A9" s="3" t="s">
        <v>10</v>
      </c>
      <c r="B9" s="94" t="s">
        <v>6</v>
      </c>
      <c r="C9" s="94"/>
      <c r="D9" s="13">
        <v>561.5</v>
      </c>
      <c r="E9" s="95">
        <v>267.33333333333331</v>
      </c>
      <c r="F9" s="13">
        <v>544.5</v>
      </c>
      <c r="G9" s="95">
        <v>267.33333333333331</v>
      </c>
      <c r="H9" s="32">
        <f t="shared" si="0"/>
        <v>96.972395369545865</v>
      </c>
      <c r="I9" s="6">
        <f t="shared" si="1"/>
        <v>-17</v>
      </c>
      <c r="J9" s="14">
        <f t="shared" si="5"/>
        <v>100</v>
      </c>
      <c r="K9" s="17">
        <f t="shared" si="2"/>
        <v>0</v>
      </c>
      <c r="L9" s="20">
        <f t="shared" si="3"/>
        <v>49.097030915212727</v>
      </c>
      <c r="M9" s="91">
        <f t="shared" si="4"/>
        <v>-277.16666666666669</v>
      </c>
      <c r="N9" s="103"/>
      <c r="O9" s="100"/>
    </row>
    <row r="10" spans="1:15" ht="18.75" x14ac:dyDescent="0.3">
      <c r="A10" s="3" t="s">
        <v>7</v>
      </c>
      <c r="B10" s="94" t="s">
        <v>6</v>
      </c>
      <c r="C10" s="94"/>
      <c r="D10" s="13">
        <v>559.33333333333337</v>
      </c>
      <c r="E10" s="95">
        <v>468.75</v>
      </c>
      <c r="F10" s="13">
        <v>568.33333333333337</v>
      </c>
      <c r="G10" s="95">
        <v>468.75</v>
      </c>
      <c r="H10" s="32">
        <f t="shared" si="0"/>
        <v>101.60905840286054</v>
      </c>
      <c r="I10" s="6">
        <f t="shared" si="1"/>
        <v>9</v>
      </c>
      <c r="J10" s="14">
        <f t="shared" si="5"/>
        <v>100</v>
      </c>
      <c r="K10" s="17">
        <f t="shared" si="2"/>
        <v>0</v>
      </c>
      <c r="L10" s="20">
        <f t="shared" si="3"/>
        <v>82.478005865102631</v>
      </c>
      <c r="M10" s="91">
        <f t="shared" si="4"/>
        <v>-99.583333333333371</v>
      </c>
      <c r="N10" s="103"/>
      <c r="O10" s="100"/>
    </row>
    <row r="11" spans="1:15" ht="18.75" x14ac:dyDescent="0.3">
      <c r="A11" s="3" t="s">
        <v>11</v>
      </c>
      <c r="B11" s="94" t="s">
        <v>6</v>
      </c>
      <c r="C11" s="94"/>
      <c r="D11" s="13">
        <v>345.33333333333331</v>
      </c>
      <c r="E11" s="95">
        <v>349.33333333333331</v>
      </c>
      <c r="F11" s="13">
        <v>365</v>
      </c>
      <c r="G11" s="95">
        <v>349.33333333333331</v>
      </c>
      <c r="H11" s="33">
        <f t="shared" si="0"/>
        <v>105.69498069498071</v>
      </c>
      <c r="I11" s="28">
        <f t="shared" si="1"/>
        <v>19.666666666666686</v>
      </c>
      <c r="J11" s="14">
        <f t="shared" si="5"/>
        <v>100</v>
      </c>
      <c r="K11" s="17">
        <f t="shared" si="2"/>
        <v>0</v>
      </c>
      <c r="L11" s="20">
        <f t="shared" si="3"/>
        <v>95.707762557077629</v>
      </c>
      <c r="M11" s="91">
        <f t="shared" si="4"/>
        <v>-15.666666666666686</v>
      </c>
      <c r="N11" s="103"/>
      <c r="O11" s="100"/>
    </row>
    <row r="12" spans="1:15" ht="18.75" x14ac:dyDescent="0.3">
      <c r="A12" s="3" t="s">
        <v>12</v>
      </c>
      <c r="B12" s="94" t="s">
        <v>6</v>
      </c>
      <c r="C12" s="94" t="s">
        <v>47</v>
      </c>
      <c r="D12" s="13">
        <v>905</v>
      </c>
      <c r="E12" s="95">
        <v>730.5</v>
      </c>
      <c r="F12" s="13">
        <v>905</v>
      </c>
      <c r="G12" s="95">
        <v>730.5</v>
      </c>
      <c r="H12" s="32">
        <f t="shared" si="0"/>
        <v>100</v>
      </c>
      <c r="I12" s="6">
        <f t="shared" si="1"/>
        <v>0</v>
      </c>
      <c r="J12" s="14">
        <f t="shared" si="5"/>
        <v>100</v>
      </c>
      <c r="K12" s="17">
        <f t="shared" si="2"/>
        <v>0</v>
      </c>
      <c r="L12" s="20">
        <f t="shared" si="3"/>
        <v>80.718232044198885</v>
      </c>
      <c r="M12" s="91">
        <f t="shared" si="4"/>
        <v>-174.5</v>
      </c>
      <c r="N12" s="103"/>
      <c r="O12" s="100"/>
    </row>
    <row r="13" spans="1:15" ht="57" customHeight="1" x14ac:dyDescent="0.3">
      <c r="A13" s="3" t="s">
        <v>13</v>
      </c>
      <c r="B13" s="94" t="s">
        <v>6</v>
      </c>
      <c r="C13" s="94" t="s">
        <v>51</v>
      </c>
      <c r="D13" s="13">
        <v>148.33333333333334</v>
      </c>
      <c r="E13" s="95">
        <v>171.66666666666666</v>
      </c>
      <c r="F13" s="13">
        <v>103.66666666666667</v>
      </c>
      <c r="G13" s="95">
        <v>117.66666666666667</v>
      </c>
      <c r="H13" s="32">
        <f t="shared" si="0"/>
        <v>69.887640449438209</v>
      </c>
      <c r="I13" s="11">
        <f t="shared" si="1"/>
        <v>-44.666666666666671</v>
      </c>
      <c r="J13" s="15">
        <f t="shared" si="5"/>
        <v>68.543689320388353</v>
      </c>
      <c r="K13" s="26">
        <f t="shared" si="2"/>
        <v>-53.999999999999986</v>
      </c>
      <c r="L13" s="20">
        <f t="shared" si="3"/>
        <v>113.50482315112541</v>
      </c>
      <c r="M13" s="91">
        <f t="shared" si="4"/>
        <v>14</v>
      </c>
      <c r="N13" s="18"/>
      <c r="O13" s="2"/>
    </row>
    <row r="14" spans="1:15" ht="18.75" x14ac:dyDescent="0.3">
      <c r="A14" s="3" t="s">
        <v>67</v>
      </c>
      <c r="B14" s="94" t="s">
        <v>6</v>
      </c>
      <c r="C14" s="94"/>
      <c r="D14" s="13">
        <v>351.66666666666669</v>
      </c>
      <c r="E14" s="95">
        <v>343</v>
      </c>
      <c r="F14" s="13">
        <v>351.66666666666669</v>
      </c>
      <c r="G14" s="95">
        <v>343</v>
      </c>
      <c r="H14" s="32">
        <f t="shared" si="0"/>
        <v>100</v>
      </c>
      <c r="I14" s="11">
        <f t="shared" si="1"/>
        <v>0</v>
      </c>
      <c r="J14" s="15">
        <f t="shared" si="5"/>
        <v>100</v>
      </c>
      <c r="K14" s="26">
        <f t="shared" si="2"/>
        <v>0</v>
      </c>
      <c r="L14" s="20">
        <f t="shared" si="3"/>
        <v>97.535545023696685</v>
      </c>
      <c r="M14" s="91">
        <f t="shared" si="4"/>
        <v>-8.6666666666666856</v>
      </c>
      <c r="N14" s="18"/>
      <c r="O14" s="2"/>
    </row>
    <row r="15" spans="1:15" ht="18.75" x14ac:dyDescent="0.3">
      <c r="A15" s="3" t="s">
        <v>14</v>
      </c>
      <c r="B15" s="94" t="s">
        <v>6</v>
      </c>
      <c r="C15" s="94"/>
      <c r="D15" s="13">
        <v>549.33333333333337</v>
      </c>
      <c r="E15" s="95">
        <v>519.63</v>
      </c>
      <c r="F15" s="13">
        <v>572.66666666666663</v>
      </c>
      <c r="G15" s="95">
        <v>519.63</v>
      </c>
      <c r="H15" s="33">
        <f t="shared" si="0"/>
        <v>104.24757281553396</v>
      </c>
      <c r="I15" s="27">
        <f t="shared" si="1"/>
        <v>23.333333333333258</v>
      </c>
      <c r="J15" s="15">
        <f t="shared" si="5"/>
        <v>100</v>
      </c>
      <c r="K15" s="26">
        <f t="shared" si="2"/>
        <v>0</v>
      </c>
      <c r="L15" s="20">
        <f t="shared" si="3"/>
        <v>90.738649592549478</v>
      </c>
      <c r="M15" s="91">
        <f t="shared" si="4"/>
        <v>-53.036666666666633</v>
      </c>
      <c r="N15" s="18"/>
      <c r="O15" s="2"/>
    </row>
    <row r="16" spans="1:15" ht="93.75" x14ac:dyDescent="0.3">
      <c r="A16" s="3" t="s">
        <v>15</v>
      </c>
      <c r="B16" s="94" t="s">
        <v>6</v>
      </c>
      <c r="C16" s="94" t="s">
        <v>65</v>
      </c>
      <c r="D16" s="13">
        <v>1240.3333333333333</v>
      </c>
      <c r="E16" s="95">
        <v>1074.3633333333335</v>
      </c>
      <c r="F16" s="13">
        <v>1240.3333333333333</v>
      </c>
      <c r="G16" s="95">
        <v>1074.3633333333335</v>
      </c>
      <c r="H16" s="32">
        <f t="shared" si="0"/>
        <v>100</v>
      </c>
      <c r="I16" s="11">
        <f t="shared" si="1"/>
        <v>0</v>
      </c>
      <c r="J16" s="14">
        <f t="shared" si="5"/>
        <v>100</v>
      </c>
      <c r="K16" s="17">
        <f t="shared" si="2"/>
        <v>0</v>
      </c>
      <c r="L16" s="20">
        <f t="shared" si="3"/>
        <v>86.618919645256668</v>
      </c>
      <c r="M16" s="91">
        <f t="shared" si="4"/>
        <v>-165.9699999999998</v>
      </c>
      <c r="N16" s="103">
        <f>SUM(L16:L22)/7</f>
        <v>84.258059678735407</v>
      </c>
      <c r="O16" s="100">
        <f>SUM(M16:M22)/7</f>
        <v>-119.38845238095236</v>
      </c>
    </row>
    <row r="17" spans="1:15" ht="18.75" x14ac:dyDescent="0.3">
      <c r="A17" s="3" t="s">
        <v>35</v>
      </c>
      <c r="B17" s="94" t="s">
        <v>8</v>
      </c>
      <c r="C17" s="94" t="s">
        <v>48</v>
      </c>
      <c r="D17" s="13">
        <v>218.86666666666667</v>
      </c>
      <c r="E17" s="95">
        <v>196.36666666666667</v>
      </c>
      <c r="F17" s="13">
        <v>213</v>
      </c>
      <c r="G17" s="95">
        <v>196.36666666666667</v>
      </c>
      <c r="H17" s="32">
        <f t="shared" si="0"/>
        <v>97.319524824855307</v>
      </c>
      <c r="I17" s="6">
        <f t="shared" si="1"/>
        <v>-5.8666666666666742</v>
      </c>
      <c r="J17" s="14">
        <f t="shared" si="5"/>
        <v>100</v>
      </c>
      <c r="K17" s="17">
        <f t="shared" si="2"/>
        <v>0</v>
      </c>
      <c r="L17" s="20">
        <f t="shared" si="3"/>
        <v>92.190923317683882</v>
      </c>
      <c r="M17" s="91">
        <f>G18-F18</f>
        <v>-62.166666666666686</v>
      </c>
      <c r="N17" s="103"/>
      <c r="O17" s="100"/>
    </row>
    <row r="18" spans="1:15" ht="18.75" x14ac:dyDescent="0.3">
      <c r="A18" s="3" t="s">
        <v>36</v>
      </c>
      <c r="B18" s="94" t="s">
        <v>6</v>
      </c>
      <c r="C18" s="94" t="s">
        <v>41</v>
      </c>
      <c r="D18" s="13">
        <v>470.66666666666669</v>
      </c>
      <c r="E18" s="95">
        <v>408.5</v>
      </c>
      <c r="F18" s="13">
        <v>470.66666666666669</v>
      </c>
      <c r="G18" s="95">
        <v>408.5</v>
      </c>
      <c r="H18" s="32">
        <f t="shared" si="0"/>
        <v>100</v>
      </c>
      <c r="I18" s="6">
        <f t="shared" si="1"/>
        <v>0</v>
      </c>
      <c r="J18" s="14">
        <f t="shared" si="5"/>
        <v>100</v>
      </c>
      <c r="K18" s="17">
        <f t="shared" si="2"/>
        <v>0</v>
      </c>
      <c r="L18" s="20">
        <f t="shared" si="3"/>
        <v>86.791784702549563</v>
      </c>
      <c r="M18" s="91">
        <f t="shared" ref="M18:M27" si="6">G18-F18</f>
        <v>-62.166666666666686</v>
      </c>
      <c r="N18" s="103"/>
      <c r="O18" s="100"/>
    </row>
    <row r="19" spans="1:15" ht="37.5" x14ac:dyDescent="0.3">
      <c r="A19" s="3" t="s">
        <v>37</v>
      </c>
      <c r="B19" s="94" t="s">
        <v>6</v>
      </c>
      <c r="C19" s="94" t="s">
        <v>52</v>
      </c>
      <c r="D19" s="13">
        <v>673.58</v>
      </c>
      <c r="E19" s="95">
        <v>499.64750000000004</v>
      </c>
      <c r="F19" s="13">
        <v>673.58</v>
      </c>
      <c r="G19" s="95">
        <v>499.64750000000004</v>
      </c>
      <c r="H19" s="32">
        <f t="shared" si="0"/>
        <v>100</v>
      </c>
      <c r="I19" s="6">
        <f t="shared" si="1"/>
        <v>0</v>
      </c>
      <c r="J19" s="14">
        <f t="shared" si="5"/>
        <v>100</v>
      </c>
      <c r="K19" s="17">
        <f t="shared" si="2"/>
        <v>0</v>
      </c>
      <c r="L19" s="20">
        <f t="shared" si="3"/>
        <v>74.177900175183353</v>
      </c>
      <c r="M19" s="91">
        <f t="shared" si="6"/>
        <v>-173.9325</v>
      </c>
      <c r="N19" s="103"/>
      <c r="O19" s="100"/>
    </row>
    <row r="20" spans="1:15" ht="38.25" customHeight="1" x14ac:dyDescent="0.3">
      <c r="A20" s="3" t="s">
        <v>38</v>
      </c>
      <c r="B20" s="94" t="s">
        <v>6</v>
      </c>
      <c r="C20" s="94" t="s">
        <v>52</v>
      </c>
      <c r="D20" s="13">
        <v>777</v>
      </c>
      <c r="E20" s="95">
        <v>687</v>
      </c>
      <c r="F20" s="13">
        <v>777</v>
      </c>
      <c r="G20" s="95">
        <v>687</v>
      </c>
      <c r="H20" s="32">
        <f t="shared" si="0"/>
        <v>100</v>
      </c>
      <c r="I20" s="6">
        <f t="shared" si="1"/>
        <v>0</v>
      </c>
      <c r="J20" s="14">
        <f t="shared" si="5"/>
        <v>100</v>
      </c>
      <c r="K20" s="17">
        <f t="shared" si="2"/>
        <v>0</v>
      </c>
      <c r="L20" s="20">
        <f t="shared" si="3"/>
        <v>88.416988416988417</v>
      </c>
      <c r="M20" s="91">
        <f t="shared" si="6"/>
        <v>-90</v>
      </c>
      <c r="N20" s="103"/>
      <c r="O20" s="100"/>
    </row>
    <row r="21" spans="1:15" ht="37.5" x14ac:dyDescent="0.3">
      <c r="A21" s="3" t="s">
        <v>16</v>
      </c>
      <c r="B21" s="94" t="s">
        <v>8</v>
      </c>
      <c r="C21" s="94" t="s">
        <v>52</v>
      </c>
      <c r="D21" s="13">
        <v>136.33333333333334</v>
      </c>
      <c r="E21" s="95">
        <v>108.6</v>
      </c>
      <c r="F21" s="13">
        <v>125</v>
      </c>
      <c r="G21" s="95">
        <v>108.6</v>
      </c>
      <c r="H21" s="32">
        <f t="shared" si="0"/>
        <v>91.687041564792167</v>
      </c>
      <c r="I21" s="6">
        <f t="shared" si="1"/>
        <v>-11.333333333333343</v>
      </c>
      <c r="J21" s="14">
        <f t="shared" si="5"/>
        <v>100</v>
      </c>
      <c r="K21" s="17">
        <f t="shared" si="2"/>
        <v>0</v>
      </c>
      <c r="L21" s="20">
        <f t="shared" si="3"/>
        <v>86.88</v>
      </c>
      <c r="M21" s="91">
        <f t="shared" si="6"/>
        <v>-16.400000000000006</v>
      </c>
      <c r="N21" s="103"/>
      <c r="O21" s="100"/>
    </row>
    <row r="22" spans="1:15" ht="18.75" x14ac:dyDescent="0.3">
      <c r="A22" s="3" t="s">
        <v>39</v>
      </c>
      <c r="B22" s="94" t="s">
        <v>6</v>
      </c>
      <c r="C22" s="94"/>
      <c r="D22" s="13">
        <v>1025.6666666666667</v>
      </c>
      <c r="E22" s="95">
        <v>783.91666666666663</v>
      </c>
      <c r="F22" s="13">
        <v>1049</v>
      </c>
      <c r="G22" s="95">
        <v>783.91666666666663</v>
      </c>
      <c r="H22" s="32">
        <f t="shared" si="0"/>
        <v>102.27494312642182</v>
      </c>
      <c r="I22" s="6">
        <f t="shared" si="1"/>
        <v>23.333333333333258</v>
      </c>
      <c r="J22" s="14">
        <f t="shared" si="5"/>
        <v>100</v>
      </c>
      <c r="K22" s="17">
        <f t="shared" si="2"/>
        <v>0</v>
      </c>
      <c r="L22" s="20">
        <f t="shared" si="3"/>
        <v>74.729901493485855</v>
      </c>
      <c r="M22" s="91">
        <f t="shared" si="6"/>
        <v>-265.08333333333337</v>
      </c>
      <c r="N22" s="103"/>
      <c r="O22" s="100"/>
    </row>
    <row r="23" spans="1:15" ht="18.75" x14ac:dyDescent="0.3">
      <c r="A23" s="3" t="s">
        <v>17</v>
      </c>
      <c r="B23" s="94" t="s">
        <v>9</v>
      </c>
      <c r="C23" s="94"/>
      <c r="D23" s="13">
        <v>170</v>
      </c>
      <c r="E23" s="95">
        <v>160.75</v>
      </c>
      <c r="F23" s="13">
        <v>183</v>
      </c>
      <c r="G23" s="95">
        <v>160.66666666666666</v>
      </c>
      <c r="H23" s="33">
        <f t="shared" si="0"/>
        <v>107.64705882352941</v>
      </c>
      <c r="I23" s="28">
        <f t="shared" si="1"/>
        <v>13</v>
      </c>
      <c r="J23" s="14">
        <f t="shared" si="5"/>
        <v>99.948159668221876</v>
      </c>
      <c r="K23" s="17">
        <f t="shared" si="2"/>
        <v>-8.3333333333342807E-2</v>
      </c>
      <c r="L23" s="20">
        <f t="shared" si="3"/>
        <v>87.795992714025488</v>
      </c>
      <c r="M23" s="91">
        <f t="shared" si="6"/>
        <v>-22.333333333333343</v>
      </c>
      <c r="N23" s="18"/>
      <c r="O23" s="2"/>
    </row>
    <row r="24" spans="1:15" ht="18.75" x14ac:dyDescent="0.3">
      <c r="A24" s="3" t="s">
        <v>18</v>
      </c>
      <c r="B24" s="94" t="s">
        <v>6</v>
      </c>
      <c r="C24" s="94" t="s">
        <v>53</v>
      </c>
      <c r="D24" s="13">
        <v>109.33333333333333</v>
      </c>
      <c r="E24" s="95">
        <v>96.694999999999993</v>
      </c>
      <c r="F24" s="13">
        <v>109.33333333333333</v>
      </c>
      <c r="G24" s="95">
        <v>96.694999999999993</v>
      </c>
      <c r="H24" s="32">
        <f t="shared" si="0"/>
        <v>100</v>
      </c>
      <c r="I24" s="6">
        <f t="shared" si="1"/>
        <v>0</v>
      </c>
      <c r="J24" s="14">
        <f t="shared" si="5"/>
        <v>100</v>
      </c>
      <c r="K24" s="17">
        <f t="shared" si="2"/>
        <v>0</v>
      </c>
      <c r="L24" s="20">
        <f t="shared" si="3"/>
        <v>88.440548780487802</v>
      </c>
      <c r="M24" s="91">
        <f t="shared" si="6"/>
        <v>-12.638333333333335</v>
      </c>
      <c r="N24" s="18"/>
      <c r="O24" s="2"/>
    </row>
    <row r="25" spans="1:15" ht="56.25" x14ac:dyDescent="0.3">
      <c r="A25" s="3" t="s">
        <v>19</v>
      </c>
      <c r="B25" s="94" t="s">
        <v>6</v>
      </c>
      <c r="C25" s="94" t="s">
        <v>54</v>
      </c>
      <c r="D25" s="13">
        <v>315.33333333333331</v>
      </c>
      <c r="E25" s="95">
        <v>283.40499999999997</v>
      </c>
      <c r="F25" s="13">
        <v>315.33333333333331</v>
      </c>
      <c r="G25" s="95">
        <v>283.40499999999997</v>
      </c>
      <c r="H25" s="32">
        <f t="shared" si="0"/>
        <v>100</v>
      </c>
      <c r="I25" s="6">
        <f t="shared" si="1"/>
        <v>0</v>
      </c>
      <c r="J25" s="14">
        <f t="shared" si="5"/>
        <v>100</v>
      </c>
      <c r="K25" s="17">
        <f t="shared" si="2"/>
        <v>0</v>
      </c>
      <c r="L25" s="20">
        <f t="shared" si="3"/>
        <v>89.874735729386884</v>
      </c>
      <c r="M25" s="91">
        <f t="shared" si="6"/>
        <v>-31.928333333333342</v>
      </c>
      <c r="N25" s="18"/>
      <c r="O25" s="2"/>
    </row>
    <row r="26" spans="1:15" ht="56.25" x14ac:dyDescent="0.3">
      <c r="A26" s="3" t="s">
        <v>40</v>
      </c>
      <c r="B26" s="94" t="s">
        <v>6</v>
      </c>
      <c r="C26" s="94" t="s">
        <v>55</v>
      </c>
      <c r="D26" s="13">
        <v>487</v>
      </c>
      <c r="E26" s="95">
        <v>343.98750000000001</v>
      </c>
      <c r="F26" s="13">
        <v>487</v>
      </c>
      <c r="G26" s="95">
        <v>343.98750000000001</v>
      </c>
      <c r="H26" s="32">
        <f t="shared" si="0"/>
        <v>100</v>
      </c>
      <c r="I26" s="6">
        <f t="shared" si="1"/>
        <v>0</v>
      </c>
      <c r="J26" s="14">
        <f t="shared" si="5"/>
        <v>100</v>
      </c>
      <c r="K26" s="17">
        <f t="shared" si="2"/>
        <v>0</v>
      </c>
      <c r="L26" s="20">
        <f t="shared" si="3"/>
        <v>70.633983572895275</v>
      </c>
      <c r="M26" s="91">
        <f t="shared" si="6"/>
        <v>-143.01249999999999</v>
      </c>
      <c r="N26" s="18"/>
      <c r="O26" s="2"/>
    </row>
    <row r="27" spans="1:15" ht="18.75" x14ac:dyDescent="0.3">
      <c r="A27" s="3" t="s">
        <v>20</v>
      </c>
      <c r="B27" s="94" t="s">
        <v>6</v>
      </c>
      <c r="C27" s="94" t="s">
        <v>56</v>
      </c>
      <c r="D27" s="13">
        <v>1563.3333333333333</v>
      </c>
      <c r="E27" s="95">
        <v>1369.9</v>
      </c>
      <c r="F27" s="13">
        <v>1563.3333333333333</v>
      </c>
      <c r="G27" s="95">
        <v>1190.1500000000001</v>
      </c>
      <c r="H27" s="32">
        <f t="shared" si="0"/>
        <v>100</v>
      </c>
      <c r="I27" s="6">
        <f t="shared" si="1"/>
        <v>0</v>
      </c>
      <c r="J27" s="14">
        <f t="shared" si="5"/>
        <v>86.878604277684502</v>
      </c>
      <c r="K27" s="17">
        <f t="shared" si="2"/>
        <v>-179.75</v>
      </c>
      <c r="L27" s="20">
        <f t="shared" si="3"/>
        <v>76.128997867803847</v>
      </c>
      <c r="M27" s="91">
        <f t="shared" si="6"/>
        <v>-373.18333333333317</v>
      </c>
      <c r="N27" s="18"/>
      <c r="O27" s="2"/>
    </row>
    <row r="28" spans="1:15" ht="18.75" x14ac:dyDescent="0.3">
      <c r="A28" s="3" t="s">
        <v>21</v>
      </c>
      <c r="B28" s="94" t="s">
        <v>6</v>
      </c>
      <c r="C28" s="94"/>
      <c r="D28" s="13">
        <v>57.333333333333336</v>
      </c>
      <c r="E28" s="95">
        <v>48.5</v>
      </c>
      <c r="F28" s="13">
        <v>57.333333333333336</v>
      </c>
      <c r="G28" s="95">
        <v>48.5</v>
      </c>
      <c r="H28" s="32">
        <f t="shared" si="0"/>
        <v>100</v>
      </c>
      <c r="I28" s="6">
        <f t="shared" si="1"/>
        <v>0</v>
      </c>
      <c r="J28" s="14">
        <f t="shared" si="5"/>
        <v>100</v>
      </c>
      <c r="K28" s="17">
        <f t="shared" si="2"/>
        <v>0</v>
      </c>
      <c r="L28" s="20">
        <f t="shared" si="3"/>
        <v>84.593023255813947</v>
      </c>
      <c r="M28" s="91">
        <f>G29-F29</f>
        <v>-346.06999999999971</v>
      </c>
      <c r="N28" s="18"/>
      <c r="O28" s="2"/>
    </row>
    <row r="29" spans="1:15" ht="18.75" x14ac:dyDescent="0.3">
      <c r="A29" s="3" t="s">
        <v>22</v>
      </c>
      <c r="B29" s="94" t="s">
        <v>6</v>
      </c>
      <c r="C29" s="94" t="s">
        <v>57</v>
      </c>
      <c r="D29" s="13">
        <v>3202.8199999999997</v>
      </c>
      <c r="E29" s="95">
        <v>2856.75</v>
      </c>
      <c r="F29" s="13">
        <v>3202.8199999999997</v>
      </c>
      <c r="G29" s="95">
        <v>2856.75</v>
      </c>
      <c r="H29" s="32">
        <f t="shared" si="0"/>
        <v>100</v>
      </c>
      <c r="I29" s="6">
        <f t="shared" si="1"/>
        <v>0</v>
      </c>
      <c r="J29" s="14">
        <f t="shared" si="5"/>
        <v>100</v>
      </c>
      <c r="K29" s="17">
        <f t="shared" si="2"/>
        <v>0</v>
      </c>
      <c r="L29" s="20">
        <f t="shared" si="3"/>
        <v>89.19483455205102</v>
      </c>
      <c r="M29" s="91">
        <f>G29-F29</f>
        <v>-346.06999999999971</v>
      </c>
      <c r="N29" s="18"/>
      <c r="O29" s="2"/>
    </row>
    <row r="30" spans="1:15" ht="18.75" x14ac:dyDescent="0.3">
      <c r="A30" s="3" t="s">
        <v>23</v>
      </c>
      <c r="B30" s="94" t="s">
        <v>6</v>
      </c>
      <c r="C30" s="94" t="s">
        <v>58</v>
      </c>
      <c r="D30" s="13">
        <v>68.333333333333329</v>
      </c>
      <c r="E30" s="95">
        <v>57.225000000000001</v>
      </c>
      <c r="F30" s="13">
        <v>68.333333333333329</v>
      </c>
      <c r="G30" s="95">
        <v>57.225000000000001</v>
      </c>
      <c r="H30" s="32">
        <f t="shared" si="0"/>
        <v>100</v>
      </c>
      <c r="I30" s="6">
        <f t="shared" si="1"/>
        <v>0</v>
      </c>
      <c r="J30" s="14">
        <f t="shared" si="5"/>
        <v>100</v>
      </c>
      <c r="K30" s="17">
        <f t="shared" si="2"/>
        <v>0</v>
      </c>
      <c r="L30" s="20">
        <f t="shared" si="3"/>
        <v>83.743902439024396</v>
      </c>
      <c r="M30" s="91">
        <f>G31-F31</f>
        <v>-30.666666666666671</v>
      </c>
      <c r="N30" s="18"/>
      <c r="O30" s="2"/>
    </row>
    <row r="31" spans="1:15" ht="37.5" x14ac:dyDescent="0.3">
      <c r="A31" s="3" t="s">
        <v>24</v>
      </c>
      <c r="B31" s="94" t="s">
        <v>6</v>
      </c>
      <c r="C31" s="94"/>
      <c r="D31" s="13">
        <v>110</v>
      </c>
      <c r="E31" s="95">
        <v>83.333333333333329</v>
      </c>
      <c r="F31" s="13">
        <v>114</v>
      </c>
      <c r="G31" s="95">
        <v>83.333333333333329</v>
      </c>
      <c r="H31" s="33">
        <f t="shared" si="0"/>
        <v>103.63636363636364</v>
      </c>
      <c r="I31" s="28">
        <f t="shared" si="1"/>
        <v>4</v>
      </c>
      <c r="J31" s="14">
        <f t="shared" si="5"/>
        <v>100</v>
      </c>
      <c r="K31" s="17">
        <f t="shared" si="2"/>
        <v>0</v>
      </c>
      <c r="L31" s="20">
        <f t="shared" si="3"/>
        <v>73.099415204678351</v>
      </c>
      <c r="M31" s="91">
        <f t="shared" ref="M31:M46" si="7">G31-F31</f>
        <v>-30.666666666666671</v>
      </c>
      <c r="N31" s="103">
        <f>SUM(L31:L32)/2</f>
        <v>73.029390368334546</v>
      </c>
      <c r="O31" s="100">
        <f>SUM(M31:M32)/2</f>
        <v>-30.505833333333328</v>
      </c>
    </row>
    <row r="32" spans="1:15" ht="37.5" x14ac:dyDescent="0.3">
      <c r="A32" s="3" t="s">
        <v>0</v>
      </c>
      <c r="B32" s="94" t="s">
        <v>6</v>
      </c>
      <c r="C32" s="94"/>
      <c r="D32" s="13">
        <v>108.21999999999998</v>
      </c>
      <c r="E32" s="95">
        <v>81.875</v>
      </c>
      <c r="F32" s="13">
        <v>112.21999999999998</v>
      </c>
      <c r="G32" s="95">
        <v>81.875</v>
      </c>
      <c r="H32" s="33">
        <f t="shared" si="0"/>
        <v>103.69617445943449</v>
      </c>
      <c r="I32" s="28">
        <f t="shared" si="1"/>
        <v>4</v>
      </c>
      <c r="J32" s="14">
        <f t="shared" si="5"/>
        <v>100</v>
      </c>
      <c r="K32" s="17">
        <f t="shared" si="2"/>
        <v>0</v>
      </c>
      <c r="L32" s="91">
        <f t="shared" si="3"/>
        <v>72.959365531990741</v>
      </c>
      <c r="M32" s="91">
        <f t="shared" si="7"/>
        <v>-30.344999999999985</v>
      </c>
      <c r="N32" s="103"/>
      <c r="O32" s="100"/>
    </row>
    <row r="33" spans="1:15" ht="18.75" x14ac:dyDescent="0.3">
      <c r="A33" s="3" t="s">
        <v>25</v>
      </c>
      <c r="B33" s="94" t="s">
        <v>6</v>
      </c>
      <c r="C33" s="94" t="s">
        <v>53</v>
      </c>
      <c r="D33" s="13">
        <v>113.33333333333333</v>
      </c>
      <c r="E33" s="95">
        <v>104.5</v>
      </c>
      <c r="F33" s="13">
        <v>113.33333333333333</v>
      </c>
      <c r="G33" s="95">
        <v>104.5</v>
      </c>
      <c r="H33" s="32">
        <f t="shared" si="0"/>
        <v>100</v>
      </c>
      <c r="I33" s="6">
        <f t="shared" si="1"/>
        <v>0</v>
      </c>
      <c r="J33" s="14">
        <f t="shared" si="5"/>
        <v>100</v>
      </c>
      <c r="K33" s="17">
        <f t="shared" si="2"/>
        <v>0</v>
      </c>
      <c r="L33" s="20">
        <f t="shared" si="3"/>
        <v>92.205882352941188</v>
      </c>
      <c r="M33" s="91">
        <f t="shared" si="7"/>
        <v>-8.8333333333333286</v>
      </c>
      <c r="N33" s="103">
        <f>SUM(L33:L38)/6</f>
        <v>84.811210019025282</v>
      </c>
      <c r="O33" s="100">
        <f>SUM(M33:M38)/6</f>
        <v>-21.269027777777779</v>
      </c>
    </row>
    <row r="34" spans="1:15" ht="18.75" x14ac:dyDescent="0.3">
      <c r="A34" s="3" t="s">
        <v>63</v>
      </c>
      <c r="B34" s="94" t="s">
        <v>6</v>
      </c>
      <c r="C34" s="94"/>
      <c r="D34" s="13">
        <v>77.333333333333329</v>
      </c>
      <c r="E34" s="95">
        <v>65.172499999999999</v>
      </c>
      <c r="F34" s="13">
        <v>76</v>
      </c>
      <c r="G34" s="95">
        <v>65.172499999999999</v>
      </c>
      <c r="H34" s="32">
        <f t="shared" si="0"/>
        <v>98.275862068965523</v>
      </c>
      <c r="I34" s="6">
        <f t="shared" si="1"/>
        <v>-1.3333333333333286</v>
      </c>
      <c r="J34" s="14">
        <f t="shared" si="5"/>
        <v>100</v>
      </c>
      <c r="K34" s="17">
        <f t="shared" si="2"/>
        <v>0</v>
      </c>
      <c r="L34" s="20">
        <f t="shared" si="3"/>
        <v>85.75328947368422</v>
      </c>
      <c r="M34" s="91">
        <f t="shared" si="7"/>
        <v>-10.827500000000001</v>
      </c>
      <c r="N34" s="103"/>
      <c r="O34" s="100"/>
    </row>
    <row r="35" spans="1:15" ht="18.75" x14ac:dyDescent="0.3">
      <c r="A35" s="3" t="s">
        <v>26</v>
      </c>
      <c r="B35" s="94" t="s">
        <v>6</v>
      </c>
      <c r="C35" s="94" t="s">
        <v>59</v>
      </c>
      <c r="D35" s="13">
        <v>71.333333333333329</v>
      </c>
      <c r="E35" s="95">
        <v>69.900000000000006</v>
      </c>
      <c r="F35" s="13">
        <v>71.333333333333329</v>
      </c>
      <c r="G35" s="95">
        <v>69.900000000000006</v>
      </c>
      <c r="H35" s="32">
        <f t="shared" si="0"/>
        <v>100</v>
      </c>
      <c r="I35" s="6">
        <f t="shared" si="1"/>
        <v>0</v>
      </c>
      <c r="J35" s="14">
        <f t="shared" si="5"/>
        <v>100</v>
      </c>
      <c r="K35" s="17">
        <f t="shared" si="2"/>
        <v>0</v>
      </c>
      <c r="L35" s="20">
        <f t="shared" si="3"/>
        <v>97.990654205607484</v>
      </c>
      <c r="M35" s="91">
        <f t="shared" si="7"/>
        <v>-1.4333333333333229</v>
      </c>
      <c r="N35" s="103"/>
      <c r="O35" s="100"/>
    </row>
    <row r="36" spans="1:15" ht="18.75" x14ac:dyDescent="0.3">
      <c r="A36" s="3" t="s">
        <v>42</v>
      </c>
      <c r="B36" s="94" t="s">
        <v>6</v>
      </c>
      <c r="C36" s="94" t="s">
        <v>53</v>
      </c>
      <c r="D36" s="13">
        <v>79.666666666666671</v>
      </c>
      <c r="E36" s="95">
        <v>72.25</v>
      </c>
      <c r="F36" s="13">
        <v>79.666666666666671</v>
      </c>
      <c r="G36" s="95">
        <v>72.25</v>
      </c>
      <c r="H36" s="32">
        <f t="shared" si="0"/>
        <v>100</v>
      </c>
      <c r="I36" s="6">
        <f t="shared" si="1"/>
        <v>0</v>
      </c>
      <c r="J36" s="14">
        <f t="shared" si="5"/>
        <v>100</v>
      </c>
      <c r="K36" s="17">
        <f t="shared" si="2"/>
        <v>0</v>
      </c>
      <c r="L36" s="20">
        <f t="shared" si="3"/>
        <v>90.690376569037653</v>
      </c>
      <c r="M36" s="91">
        <f t="shared" si="7"/>
        <v>-7.4166666666666714</v>
      </c>
      <c r="N36" s="103"/>
      <c r="O36" s="100"/>
    </row>
    <row r="37" spans="1:15" ht="18.75" x14ac:dyDescent="0.3">
      <c r="A37" s="3" t="s">
        <v>43</v>
      </c>
      <c r="B37" s="94" t="s">
        <v>6</v>
      </c>
      <c r="C37" s="94" t="s">
        <v>45</v>
      </c>
      <c r="D37" s="13">
        <v>177.73333333333335</v>
      </c>
      <c r="E37" s="95">
        <v>84.63</v>
      </c>
      <c r="F37" s="13">
        <v>177.73333333333335</v>
      </c>
      <c r="G37" s="95">
        <v>84.63</v>
      </c>
      <c r="H37" s="32">
        <f t="shared" si="0"/>
        <v>100</v>
      </c>
      <c r="I37" s="6">
        <f t="shared" si="1"/>
        <v>0</v>
      </c>
      <c r="J37" s="14">
        <f t="shared" si="5"/>
        <v>100</v>
      </c>
      <c r="K37" s="17">
        <f t="shared" si="2"/>
        <v>0</v>
      </c>
      <c r="L37" s="20">
        <f t="shared" si="3"/>
        <v>47.616279069767437</v>
      </c>
      <c r="M37" s="91">
        <f t="shared" si="7"/>
        <v>-93.103333333333353</v>
      </c>
      <c r="N37" s="103"/>
      <c r="O37" s="100"/>
    </row>
    <row r="38" spans="1:15" ht="18.75" x14ac:dyDescent="0.3">
      <c r="A38" s="3" t="s">
        <v>44</v>
      </c>
      <c r="B38" s="94" t="s">
        <v>6</v>
      </c>
      <c r="C38" s="94" t="s">
        <v>41</v>
      </c>
      <c r="D38" s="13">
        <v>111.33333333333333</v>
      </c>
      <c r="E38" s="95">
        <v>105.33333333333333</v>
      </c>
      <c r="F38" s="13">
        <v>111.33333333333333</v>
      </c>
      <c r="G38" s="95">
        <v>105.33333333333333</v>
      </c>
      <c r="H38" s="32">
        <f t="shared" si="0"/>
        <v>100</v>
      </c>
      <c r="I38" s="6">
        <f t="shared" si="1"/>
        <v>0</v>
      </c>
      <c r="J38" s="14">
        <f t="shared" si="5"/>
        <v>100</v>
      </c>
      <c r="K38" s="17">
        <f t="shared" si="2"/>
        <v>0</v>
      </c>
      <c r="L38" s="20">
        <f t="shared" si="3"/>
        <v>94.610778443113773</v>
      </c>
      <c r="M38" s="91">
        <f t="shared" si="7"/>
        <v>-6</v>
      </c>
      <c r="N38" s="103"/>
      <c r="O38" s="100"/>
    </row>
    <row r="39" spans="1:15" ht="18.75" x14ac:dyDescent="0.3">
      <c r="A39" s="3" t="s">
        <v>27</v>
      </c>
      <c r="B39" s="94" t="s">
        <v>6</v>
      </c>
      <c r="C39" s="94"/>
      <c r="D39" s="13">
        <v>105.66666666666667</v>
      </c>
      <c r="E39" s="95">
        <v>88.5</v>
      </c>
      <c r="F39" s="13">
        <v>105.66666666666667</v>
      </c>
      <c r="G39" s="95">
        <v>89.125</v>
      </c>
      <c r="H39" s="32">
        <f t="shared" si="0"/>
        <v>100</v>
      </c>
      <c r="I39" s="6">
        <f t="shared" si="1"/>
        <v>0</v>
      </c>
      <c r="J39" s="14">
        <f t="shared" si="5"/>
        <v>100.70621468926552</v>
      </c>
      <c r="K39" s="17">
        <f t="shared" si="2"/>
        <v>0.625</v>
      </c>
      <c r="L39" s="20">
        <f t="shared" si="3"/>
        <v>84.345425867507885</v>
      </c>
      <c r="M39" s="91">
        <f t="shared" si="7"/>
        <v>-16.541666666666671</v>
      </c>
      <c r="N39" s="103">
        <f>SUM(L39:L45)/6</f>
        <v>99.058632722416348</v>
      </c>
      <c r="O39" s="100">
        <f>SUM(M39:M45)/6</f>
        <v>-38.424305555555556</v>
      </c>
    </row>
    <row r="40" spans="1:15" ht="18.75" x14ac:dyDescent="0.3">
      <c r="A40" s="3" t="s">
        <v>28</v>
      </c>
      <c r="B40" s="94" t="s">
        <v>6</v>
      </c>
      <c r="C40" s="94"/>
      <c r="D40" s="13">
        <v>108</v>
      </c>
      <c r="E40" s="95">
        <v>84.3125</v>
      </c>
      <c r="F40" s="13">
        <v>108</v>
      </c>
      <c r="G40" s="95">
        <v>85.8125</v>
      </c>
      <c r="H40" s="32">
        <f t="shared" si="0"/>
        <v>100</v>
      </c>
      <c r="I40" s="6">
        <f t="shared" si="1"/>
        <v>0</v>
      </c>
      <c r="J40" s="14">
        <f t="shared" si="5"/>
        <v>101.77909562638992</v>
      </c>
      <c r="K40" s="17">
        <f t="shared" si="2"/>
        <v>1.5</v>
      </c>
      <c r="L40" s="20">
        <f t="shared" si="3"/>
        <v>79.456018518518519</v>
      </c>
      <c r="M40" s="91">
        <f t="shared" si="7"/>
        <v>-22.1875</v>
      </c>
      <c r="N40" s="103"/>
      <c r="O40" s="100"/>
    </row>
    <row r="41" spans="1:15" ht="18.75" x14ac:dyDescent="0.3">
      <c r="A41" s="3" t="s">
        <v>29</v>
      </c>
      <c r="B41" s="94" t="s">
        <v>6</v>
      </c>
      <c r="C41" s="94"/>
      <c r="D41" s="13">
        <v>88.333333333333329</v>
      </c>
      <c r="E41" s="95">
        <v>81</v>
      </c>
      <c r="F41" s="13">
        <v>88.333333333333329</v>
      </c>
      <c r="G41" s="95">
        <v>81</v>
      </c>
      <c r="H41" s="32">
        <f t="shared" si="0"/>
        <v>100</v>
      </c>
      <c r="I41" s="6">
        <f t="shared" si="1"/>
        <v>0</v>
      </c>
      <c r="J41" s="14">
        <f t="shared" si="5"/>
        <v>100</v>
      </c>
      <c r="K41" s="17">
        <f t="shared" si="2"/>
        <v>0</v>
      </c>
      <c r="L41" s="20">
        <f t="shared" si="3"/>
        <v>91.698113207547166</v>
      </c>
      <c r="M41" s="91">
        <f t="shared" si="7"/>
        <v>-7.3333333333333286</v>
      </c>
      <c r="N41" s="103"/>
      <c r="O41" s="100"/>
    </row>
    <row r="42" spans="1:15" ht="18.75" x14ac:dyDescent="0.3">
      <c r="A42" s="3" t="s">
        <v>30</v>
      </c>
      <c r="B42" s="94" t="s">
        <v>6</v>
      </c>
      <c r="C42" s="94"/>
      <c r="D42" s="13">
        <v>127.66666666666667</v>
      </c>
      <c r="E42" s="95">
        <v>101.25</v>
      </c>
      <c r="F42" s="13">
        <v>132</v>
      </c>
      <c r="G42" s="95">
        <v>101.25</v>
      </c>
      <c r="H42" s="33">
        <f t="shared" si="0"/>
        <v>103.39425587467363</v>
      </c>
      <c r="I42" s="28">
        <f t="shared" si="1"/>
        <v>4.3333333333333286</v>
      </c>
      <c r="J42" s="14">
        <f t="shared" si="5"/>
        <v>100</v>
      </c>
      <c r="K42" s="17">
        <f t="shared" si="2"/>
        <v>0</v>
      </c>
      <c r="L42" s="20">
        <f t="shared" si="3"/>
        <v>76.704545454545453</v>
      </c>
      <c r="M42" s="91">
        <f t="shared" si="7"/>
        <v>-30.75</v>
      </c>
      <c r="N42" s="103"/>
      <c r="O42" s="100"/>
    </row>
    <row r="43" spans="1:15" ht="18.75" x14ac:dyDescent="0.3">
      <c r="A43" s="3" t="s">
        <v>64</v>
      </c>
      <c r="B43" s="94" t="s">
        <v>6</v>
      </c>
      <c r="C43" s="94"/>
      <c r="D43" s="13">
        <v>99.333333333333329</v>
      </c>
      <c r="E43" s="95">
        <v>74.875</v>
      </c>
      <c r="F43" s="13">
        <v>99.333333333333329</v>
      </c>
      <c r="G43" s="95">
        <v>82.35</v>
      </c>
      <c r="H43" s="32">
        <f t="shared" si="0"/>
        <v>100</v>
      </c>
      <c r="I43" s="6">
        <f t="shared" si="1"/>
        <v>0</v>
      </c>
      <c r="J43" s="28">
        <f t="shared" si="5"/>
        <v>109.98330550918196</v>
      </c>
      <c r="K43" s="34">
        <f t="shared" si="2"/>
        <v>7.4749999999999943</v>
      </c>
      <c r="L43" s="20">
        <f t="shared" si="3"/>
        <v>82.902684563758385</v>
      </c>
      <c r="M43" s="91">
        <f t="shared" si="7"/>
        <v>-16.983333333333334</v>
      </c>
      <c r="N43" s="103"/>
      <c r="O43" s="100"/>
    </row>
    <row r="44" spans="1:15" ht="37.5" x14ac:dyDescent="0.3">
      <c r="A44" s="3" t="s">
        <v>31</v>
      </c>
      <c r="B44" s="94" t="s">
        <v>6</v>
      </c>
      <c r="C44" s="94" t="s">
        <v>52</v>
      </c>
      <c r="D44" s="13">
        <v>375.66666666666669</v>
      </c>
      <c r="E44" s="95">
        <v>276.16666666666669</v>
      </c>
      <c r="F44" s="13">
        <v>231</v>
      </c>
      <c r="G44" s="95">
        <v>269.25</v>
      </c>
      <c r="H44" s="32">
        <f t="shared" si="0"/>
        <v>61.490683229813655</v>
      </c>
      <c r="I44" s="6">
        <f t="shared" si="1"/>
        <v>-144.66666666666669</v>
      </c>
      <c r="J44" s="14">
        <f t="shared" si="5"/>
        <v>97.495473747736867</v>
      </c>
      <c r="K44" s="17">
        <f t="shared" si="2"/>
        <v>-6.9166666666666856</v>
      </c>
      <c r="L44" s="20">
        <f t="shared" si="3"/>
        <v>116.55844155844154</v>
      </c>
      <c r="M44" s="91">
        <f t="shared" si="7"/>
        <v>38.25</v>
      </c>
      <c r="N44" s="103"/>
      <c r="O44" s="100"/>
    </row>
    <row r="45" spans="1:15" ht="37.5" x14ac:dyDescent="0.3">
      <c r="A45" s="3" t="s">
        <v>46</v>
      </c>
      <c r="B45" s="94" t="s">
        <v>6</v>
      </c>
      <c r="C45" s="94" t="s">
        <v>52</v>
      </c>
      <c r="D45" s="13">
        <v>488.66666666666669</v>
      </c>
      <c r="E45" s="95">
        <v>294</v>
      </c>
      <c r="F45" s="13">
        <v>469</v>
      </c>
      <c r="G45" s="95">
        <v>294</v>
      </c>
      <c r="H45" s="32">
        <f t="shared" si="0"/>
        <v>95.975443383356065</v>
      </c>
      <c r="I45" s="6">
        <f t="shared" si="1"/>
        <v>-19.666666666666686</v>
      </c>
      <c r="J45" s="14">
        <f t="shared" si="5"/>
        <v>100</v>
      </c>
      <c r="K45" s="17">
        <f t="shared" si="2"/>
        <v>0</v>
      </c>
      <c r="L45" s="20">
        <f t="shared" si="3"/>
        <v>62.68656716417911</v>
      </c>
      <c r="M45" s="91">
        <f t="shared" si="7"/>
        <v>-175</v>
      </c>
      <c r="N45" s="103"/>
      <c r="O45" s="100"/>
    </row>
    <row r="46" spans="1:15" ht="18.75" x14ac:dyDescent="0.3">
      <c r="A46" s="3" t="s">
        <v>32</v>
      </c>
      <c r="B46" s="94" t="s">
        <v>6</v>
      </c>
      <c r="C46" s="94" t="s">
        <v>60</v>
      </c>
      <c r="D46" s="13">
        <v>333</v>
      </c>
      <c r="E46" s="95">
        <v>211.83333333333334</v>
      </c>
      <c r="F46" s="13">
        <v>333</v>
      </c>
      <c r="G46" s="95">
        <v>211.83333333333334</v>
      </c>
      <c r="H46" s="32">
        <f t="shared" si="0"/>
        <v>100</v>
      </c>
      <c r="I46" s="6">
        <f t="shared" si="1"/>
        <v>0</v>
      </c>
      <c r="J46" s="14">
        <f t="shared" si="5"/>
        <v>100</v>
      </c>
      <c r="K46" s="17">
        <f t="shared" si="2"/>
        <v>0</v>
      </c>
      <c r="L46" s="20">
        <f t="shared" si="3"/>
        <v>63.613613613613616</v>
      </c>
      <c r="M46" s="91">
        <f t="shared" si="7"/>
        <v>-121.16666666666666</v>
      </c>
      <c r="N46" s="18"/>
      <c r="O46" s="2"/>
    </row>
    <row r="47" spans="1:15" ht="45.75" customHeight="1" x14ac:dyDescent="0.3">
      <c r="A47" s="101" t="s">
        <v>61</v>
      </c>
      <c r="B47" s="101"/>
      <c r="C47" s="101"/>
      <c r="D47" s="101"/>
      <c r="E47" s="101"/>
      <c r="F47" s="101"/>
      <c r="G47" s="101"/>
      <c r="H47" s="101"/>
      <c r="I47" s="101"/>
      <c r="J47" s="101"/>
      <c r="K47" s="101"/>
      <c r="L47" s="19">
        <f>SUM(L6:L46)/39</f>
        <v>83.960808928658338</v>
      </c>
      <c r="M47" s="19">
        <f>SUM(M6:M46)/40</f>
        <v>-108.37387499999997</v>
      </c>
    </row>
    <row r="48" spans="1:15" ht="18.75" x14ac:dyDescent="0.3"/>
    <row r="49" spans="1:3" ht="18.75" x14ac:dyDescent="0.3">
      <c r="A49" s="102" t="s">
        <v>66</v>
      </c>
      <c r="B49" s="102"/>
      <c r="C49" s="102"/>
    </row>
    <row r="50" spans="1:3" ht="18.75" x14ac:dyDescent="0.3"/>
  </sheetData>
  <mergeCells count="25">
    <mergeCell ref="A1:K1"/>
    <mergeCell ref="A2:K2"/>
    <mergeCell ref="A3:K3"/>
    <mergeCell ref="A4:A6"/>
    <mergeCell ref="B4:B6"/>
    <mergeCell ref="D4:G4"/>
    <mergeCell ref="H4:O4"/>
    <mergeCell ref="H5:I5"/>
    <mergeCell ref="J5:K5"/>
    <mergeCell ref="L5:M5"/>
    <mergeCell ref="N5:O5"/>
    <mergeCell ref="D6:E6"/>
    <mergeCell ref="F6:G6"/>
    <mergeCell ref="O7:O12"/>
    <mergeCell ref="A47:K47"/>
    <mergeCell ref="A49:C49"/>
    <mergeCell ref="N31:N32"/>
    <mergeCell ref="O31:O32"/>
    <mergeCell ref="N33:N38"/>
    <mergeCell ref="O33:O38"/>
    <mergeCell ref="N39:N45"/>
    <mergeCell ref="O39:O45"/>
    <mergeCell ref="N16:N22"/>
    <mergeCell ref="O16:O22"/>
    <mergeCell ref="N7:N12"/>
  </mergeCells>
  <pageMargins left="0.70866141732283472" right="0.70866141732283472" top="0.74803149606299213" bottom="0.74803149606299213" header="0.31496062992125984" footer="0.31496062992125984"/>
  <pageSetup paperSize="9" scale="35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0"/>
  <sheetViews>
    <sheetView tabSelected="1" zoomScale="70" zoomScaleNormal="70" workbookViewId="0">
      <selection activeCell="G20" sqref="G20"/>
    </sheetView>
  </sheetViews>
  <sheetFormatPr defaultColWidth="9.140625" defaultRowHeight="45.75" customHeight="1" x14ac:dyDescent="0.3"/>
  <cols>
    <col min="1" max="1" width="46.7109375" style="1" customWidth="1"/>
    <col min="2" max="2" width="9.140625" style="1"/>
    <col min="3" max="3" width="39.28515625" style="1" customWidth="1"/>
    <col min="4" max="4" width="21.42578125" style="1" customWidth="1"/>
    <col min="5" max="5" width="21.42578125" style="8" customWidth="1"/>
    <col min="6" max="6" width="21.42578125" style="1" customWidth="1"/>
    <col min="7" max="7" width="21.42578125" style="8" customWidth="1"/>
    <col min="8" max="8" width="22" style="1" customWidth="1"/>
    <col min="9" max="9" width="21" style="4" customWidth="1"/>
    <col min="10" max="10" width="22.5703125" style="10" customWidth="1"/>
    <col min="11" max="11" width="23.5703125" style="10" customWidth="1"/>
    <col min="12" max="12" width="16.85546875" style="21" customWidth="1"/>
    <col min="13" max="13" width="14.85546875" style="21" customWidth="1"/>
    <col min="14" max="14" width="13.42578125" style="1" customWidth="1"/>
    <col min="15" max="15" width="13.5703125" style="1" customWidth="1"/>
    <col min="16" max="16384" width="9.140625" style="1"/>
  </cols>
  <sheetData>
    <row r="1" spans="1:15" ht="45.75" customHeight="1" x14ac:dyDescent="0.3">
      <c r="A1" s="104" t="s">
        <v>33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</row>
    <row r="2" spans="1:15" ht="30.75" customHeight="1" x14ac:dyDescent="0.3">
      <c r="A2" s="105" t="s">
        <v>74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</row>
    <row r="3" spans="1:15" ht="18.75" x14ac:dyDescent="0.3">
      <c r="A3" s="107"/>
      <c r="B3" s="108"/>
      <c r="C3" s="108"/>
      <c r="D3" s="108"/>
      <c r="E3" s="108"/>
      <c r="F3" s="108"/>
      <c r="G3" s="108"/>
      <c r="H3" s="109"/>
      <c r="I3" s="109"/>
      <c r="J3" s="109"/>
      <c r="K3" s="109"/>
    </row>
    <row r="4" spans="1:15" ht="29.25" customHeight="1" x14ac:dyDescent="0.3">
      <c r="A4" s="110" t="s">
        <v>68</v>
      </c>
      <c r="B4" s="113" t="s">
        <v>69</v>
      </c>
      <c r="C4" s="96"/>
      <c r="D4" s="115" t="s">
        <v>1</v>
      </c>
      <c r="E4" s="115"/>
      <c r="F4" s="115"/>
      <c r="G4" s="115"/>
      <c r="H4" s="115" t="s">
        <v>89</v>
      </c>
      <c r="I4" s="115"/>
      <c r="J4" s="115"/>
      <c r="K4" s="115"/>
      <c r="L4" s="115"/>
      <c r="M4" s="115"/>
      <c r="N4" s="115"/>
      <c r="O4" s="115"/>
    </row>
    <row r="5" spans="1:15" ht="122.25" customHeight="1" x14ac:dyDescent="0.3">
      <c r="A5" s="111"/>
      <c r="B5" s="114"/>
      <c r="C5" s="97" t="s">
        <v>34</v>
      </c>
      <c r="D5" s="5" t="s">
        <v>2</v>
      </c>
      <c r="E5" s="12" t="s">
        <v>3</v>
      </c>
      <c r="F5" s="5" t="s">
        <v>2</v>
      </c>
      <c r="G5" s="12" t="s">
        <v>3</v>
      </c>
      <c r="H5" s="116" t="s">
        <v>2</v>
      </c>
      <c r="I5" s="117"/>
      <c r="J5" s="118" t="s">
        <v>3</v>
      </c>
      <c r="K5" s="119"/>
      <c r="L5" s="120" t="s">
        <v>71</v>
      </c>
      <c r="M5" s="120"/>
      <c r="N5" s="121" t="s">
        <v>72</v>
      </c>
      <c r="O5" s="121"/>
    </row>
    <row r="6" spans="1:15" ht="24" customHeight="1" x14ac:dyDescent="0.3">
      <c r="A6" s="112"/>
      <c r="B6" s="114"/>
      <c r="C6" s="97"/>
      <c r="D6" s="126">
        <v>46050</v>
      </c>
      <c r="E6" s="123"/>
      <c r="F6" s="126">
        <v>46057</v>
      </c>
      <c r="G6" s="123"/>
      <c r="H6" s="7" t="s">
        <v>4</v>
      </c>
      <c r="I6" s="7" t="s">
        <v>5</v>
      </c>
      <c r="J6" s="9" t="s">
        <v>4</v>
      </c>
      <c r="K6" s="9" t="s">
        <v>5</v>
      </c>
      <c r="L6" s="16" t="s">
        <v>4</v>
      </c>
      <c r="M6" s="99" t="s">
        <v>70</v>
      </c>
      <c r="N6" s="16" t="s">
        <v>4</v>
      </c>
      <c r="O6" s="16" t="s">
        <v>70</v>
      </c>
    </row>
    <row r="7" spans="1:15" ht="18.75" x14ac:dyDescent="0.3">
      <c r="A7" s="3" t="s">
        <v>49</v>
      </c>
      <c r="B7" s="98" t="s">
        <v>6</v>
      </c>
      <c r="C7" s="98" t="s">
        <v>45</v>
      </c>
      <c r="D7" s="13">
        <v>963</v>
      </c>
      <c r="E7" s="95">
        <v>0</v>
      </c>
      <c r="F7" s="13">
        <v>963</v>
      </c>
      <c r="G7" s="95">
        <v>0</v>
      </c>
      <c r="H7" s="32">
        <f t="shared" ref="H7:H46" si="0">F7/D7*100</f>
        <v>100</v>
      </c>
      <c r="I7" s="6">
        <f t="shared" ref="I7:I46" si="1">F7-D7</f>
        <v>0</v>
      </c>
      <c r="J7" s="14">
        <v>0</v>
      </c>
      <c r="K7" s="17">
        <f t="shared" ref="K7:K46" si="2">G7-E7</f>
        <v>0</v>
      </c>
      <c r="L7" s="99">
        <f t="shared" ref="L7:L46" si="3">G7/F7*100</f>
        <v>0</v>
      </c>
      <c r="M7" s="99">
        <f t="shared" ref="M7:M16" si="4">G7-F7</f>
        <v>-963</v>
      </c>
      <c r="N7" s="103">
        <f>SUM(L7:L12)/5</f>
        <v>79.917728597746958</v>
      </c>
      <c r="O7" s="100">
        <f>SUM(M7:M12)/5</f>
        <v>-321.05833333333334</v>
      </c>
    </row>
    <row r="8" spans="1:15" ht="18.75" x14ac:dyDescent="0.3">
      <c r="A8" s="3" t="s">
        <v>50</v>
      </c>
      <c r="B8" s="98" t="s">
        <v>6</v>
      </c>
      <c r="C8" s="98"/>
      <c r="D8" s="13">
        <v>896</v>
      </c>
      <c r="E8" s="95">
        <v>820.625</v>
      </c>
      <c r="F8" s="13">
        <v>896</v>
      </c>
      <c r="G8" s="95">
        <v>820.625</v>
      </c>
      <c r="H8" s="32">
        <f t="shared" si="0"/>
        <v>100</v>
      </c>
      <c r="I8" s="6">
        <f t="shared" si="1"/>
        <v>0</v>
      </c>
      <c r="J8" s="14">
        <f t="shared" ref="J8:J46" si="5">G8/E8*100</f>
        <v>100</v>
      </c>
      <c r="K8" s="17">
        <f t="shared" si="2"/>
        <v>0</v>
      </c>
      <c r="L8" s="20">
        <f t="shared" si="3"/>
        <v>91.587611607142861</v>
      </c>
      <c r="M8" s="99">
        <f t="shared" si="4"/>
        <v>-75.375</v>
      </c>
      <c r="N8" s="103"/>
      <c r="O8" s="100"/>
    </row>
    <row r="9" spans="1:15" ht="18.75" x14ac:dyDescent="0.3">
      <c r="A9" s="3" t="s">
        <v>10</v>
      </c>
      <c r="B9" s="98" t="s">
        <v>6</v>
      </c>
      <c r="C9" s="98"/>
      <c r="D9" s="13">
        <v>544.5</v>
      </c>
      <c r="E9" s="95">
        <v>267.33333333333331</v>
      </c>
      <c r="F9" s="13">
        <v>544.5</v>
      </c>
      <c r="G9" s="95">
        <v>267.33333333333331</v>
      </c>
      <c r="H9" s="32">
        <f t="shared" si="0"/>
        <v>100</v>
      </c>
      <c r="I9" s="6">
        <f t="shared" si="1"/>
        <v>0</v>
      </c>
      <c r="J9" s="14">
        <f t="shared" si="5"/>
        <v>100</v>
      </c>
      <c r="K9" s="17">
        <f t="shared" si="2"/>
        <v>0</v>
      </c>
      <c r="L9" s="20">
        <f t="shared" si="3"/>
        <v>49.097030915212727</v>
      </c>
      <c r="M9" s="99">
        <f t="shared" si="4"/>
        <v>-277.16666666666669</v>
      </c>
      <c r="N9" s="103"/>
      <c r="O9" s="100"/>
    </row>
    <row r="10" spans="1:15" ht="18.75" x14ac:dyDescent="0.3">
      <c r="A10" s="3" t="s">
        <v>7</v>
      </c>
      <c r="B10" s="98" t="s">
        <v>6</v>
      </c>
      <c r="C10" s="98"/>
      <c r="D10" s="13">
        <v>568.33333333333337</v>
      </c>
      <c r="E10" s="95">
        <v>468.75</v>
      </c>
      <c r="F10" s="13">
        <v>568.33333333333337</v>
      </c>
      <c r="G10" s="95">
        <v>468.75</v>
      </c>
      <c r="H10" s="32">
        <f t="shared" si="0"/>
        <v>100</v>
      </c>
      <c r="I10" s="6">
        <f t="shared" si="1"/>
        <v>0</v>
      </c>
      <c r="J10" s="14">
        <f t="shared" si="5"/>
        <v>100</v>
      </c>
      <c r="K10" s="17">
        <f t="shared" si="2"/>
        <v>0</v>
      </c>
      <c r="L10" s="20">
        <f t="shared" si="3"/>
        <v>82.478005865102631</v>
      </c>
      <c r="M10" s="99">
        <f t="shared" si="4"/>
        <v>-99.583333333333371</v>
      </c>
      <c r="N10" s="103"/>
      <c r="O10" s="100"/>
    </row>
    <row r="11" spans="1:15" ht="18.75" x14ac:dyDescent="0.3">
      <c r="A11" s="3" t="s">
        <v>11</v>
      </c>
      <c r="B11" s="98" t="s">
        <v>6</v>
      </c>
      <c r="C11" s="98"/>
      <c r="D11" s="13">
        <v>365</v>
      </c>
      <c r="E11" s="95">
        <v>349.33333333333331</v>
      </c>
      <c r="F11" s="13">
        <v>365</v>
      </c>
      <c r="G11" s="95">
        <v>349.33333333333331</v>
      </c>
      <c r="H11" s="32">
        <f t="shared" si="0"/>
        <v>100</v>
      </c>
      <c r="I11" s="6">
        <f t="shared" si="1"/>
        <v>0</v>
      </c>
      <c r="J11" s="14">
        <f t="shared" si="5"/>
        <v>100</v>
      </c>
      <c r="K11" s="17">
        <f t="shared" si="2"/>
        <v>0</v>
      </c>
      <c r="L11" s="20">
        <f t="shared" si="3"/>
        <v>95.707762557077629</v>
      </c>
      <c r="M11" s="99">
        <f t="shared" si="4"/>
        <v>-15.666666666666686</v>
      </c>
      <c r="N11" s="103"/>
      <c r="O11" s="100"/>
    </row>
    <row r="12" spans="1:15" ht="18.75" x14ac:dyDescent="0.3">
      <c r="A12" s="3" t="s">
        <v>12</v>
      </c>
      <c r="B12" s="98" t="s">
        <v>6</v>
      </c>
      <c r="C12" s="98" t="s">
        <v>47</v>
      </c>
      <c r="D12" s="13">
        <v>905</v>
      </c>
      <c r="E12" s="95">
        <v>730.5</v>
      </c>
      <c r="F12" s="13">
        <v>905</v>
      </c>
      <c r="G12" s="95">
        <v>730.5</v>
      </c>
      <c r="H12" s="32">
        <f t="shared" si="0"/>
        <v>100</v>
      </c>
      <c r="I12" s="6">
        <f t="shared" si="1"/>
        <v>0</v>
      </c>
      <c r="J12" s="14">
        <f t="shared" si="5"/>
        <v>100</v>
      </c>
      <c r="K12" s="17">
        <f t="shared" si="2"/>
        <v>0</v>
      </c>
      <c r="L12" s="20">
        <f t="shared" si="3"/>
        <v>80.718232044198885</v>
      </c>
      <c r="M12" s="99">
        <f t="shared" si="4"/>
        <v>-174.5</v>
      </c>
      <c r="N12" s="103"/>
      <c r="O12" s="100"/>
    </row>
    <row r="13" spans="1:15" ht="57" customHeight="1" x14ac:dyDescent="0.3">
      <c r="A13" s="3" t="s">
        <v>13</v>
      </c>
      <c r="B13" s="98" t="s">
        <v>6</v>
      </c>
      <c r="C13" s="98" t="s">
        <v>51</v>
      </c>
      <c r="D13" s="13">
        <v>103.66666666666667</v>
      </c>
      <c r="E13" s="95">
        <v>117.66666666666667</v>
      </c>
      <c r="F13" s="13">
        <v>103.66666666666667</v>
      </c>
      <c r="G13" s="95">
        <v>117.66666666666667</v>
      </c>
      <c r="H13" s="32">
        <f t="shared" si="0"/>
        <v>100</v>
      </c>
      <c r="I13" s="11">
        <f t="shared" si="1"/>
        <v>0</v>
      </c>
      <c r="J13" s="15">
        <f t="shared" si="5"/>
        <v>100</v>
      </c>
      <c r="K13" s="26">
        <f t="shared" si="2"/>
        <v>0</v>
      </c>
      <c r="L13" s="20">
        <f t="shared" si="3"/>
        <v>113.50482315112541</v>
      </c>
      <c r="M13" s="99">
        <f t="shared" si="4"/>
        <v>14</v>
      </c>
      <c r="N13" s="18"/>
      <c r="O13" s="2"/>
    </row>
    <row r="14" spans="1:15" ht="18.75" x14ac:dyDescent="0.3">
      <c r="A14" s="3" t="s">
        <v>67</v>
      </c>
      <c r="B14" s="98" t="s">
        <v>6</v>
      </c>
      <c r="C14" s="98"/>
      <c r="D14" s="13">
        <v>351.66666666666669</v>
      </c>
      <c r="E14" s="95">
        <v>343</v>
      </c>
      <c r="F14" s="13">
        <v>351.66666666666669</v>
      </c>
      <c r="G14" s="95">
        <v>343</v>
      </c>
      <c r="H14" s="32">
        <f t="shared" si="0"/>
        <v>100</v>
      </c>
      <c r="I14" s="11">
        <f t="shared" si="1"/>
        <v>0</v>
      </c>
      <c r="J14" s="15">
        <f t="shared" si="5"/>
        <v>100</v>
      </c>
      <c r="K14" s="26">
        <f t="shared" si="2"/>
        <v>0</v>
      </c>
      <c r="L14" s="20">
        <f t="shared" si="3"/>
        <v>97.535545023696685</v>
      </c>
      <c r="M14" s="99">
        <f t="shared" si="4"/>
        <v>-8.6666666666666856</v>
      </c>
      <c r="N14" s="18"/>
      <c r="O14" s="2"/>
    </row>
    <row r="15" spans="1:15" ht="18.75" x14ac:dyDescent="0.3">
      <c r="A15" s="3" t="s">
        <v>14</v>
      </c>
      <c r="B15" s="98" t="s">
        <v>6</v>
      </c>
      <c r="C15" s="98"/>
      <c r="D15" s="13">
        <v>572.66666666666663</v>
      </c>
      <c r="E15" s="95">
        <v>519.63</v>
      </c>
      <c r="F15" s="13">
        <v>572.66666666666663</v>
      </c>
      <c r="G15" s="95">
        <v>519.63</v>
      </c>
      <c r="H15" s="32">
        <f t="shared" si="0"/>
        <v>100</v>
      </c>
      <c r="I15" s="11">
        <f t="shared" si="1"/>
        <v>0</v>
      </c>
      <c r="J15" s="15">
        <f t="shared" si="5"/>
        <v>100</v>
      </c>
      <c r="K15" s="26">
        <f t="shared" si="2"/>
        <v>0</v>
      </c>
      <c r="L15" s="20">
        <f t="shared" si="3"/>
        <v>90.738649592549478</v>
      </c>
      <c r="M15" s="99">
        <f t="shared" si="4"/>
        <v>-53.036666666666633</v>
      </c>
      <c r="N15" s="18"/>
      <c r="O15" s="2"/>
    </row>
    <row r="16" spans="1:15" ht="93.75" x14ac:dyDescent="0.3">
      <c r="A16" s="3" t="s">
        <v>15</v>
      </c>
      <c r="B16" s="98" t="s">
        <v>6</v>
      </c>
      <c r="C16" s="98" t="s">
        <v>65</v>
      </c>
      <c r="D16" s="13">
        <v>1240.3333333333333</v>
      </c>
      <c r="E16" s="95">
        <v>1074.3633333333335</v>
      </c>
      <c r="F16" s="13">
        <v>1240.3333333333333</v>
      </c>
      <c r="G16" s="95">
        <v>1074.3633333333335</v>
      </c>
      <c r="H16" s="32">
        <f t="shared" si="0"/>
        <v>100</v>
      </c>
      <c r="I16" s="11">
        <f t="shared" si="1"/>
        <v>0</v>
      </c>
      <c r="J16" s="14">
        <f t="shared" si="5"/>
        <v>100</v>
      </c>
      <c r="K16" s="17">
        <f t="shared" si="2"/>
        <v>0</v>
      </c>
      <c r="L16" s="20">
        <f t="shared" si="3"/>
        <v>86.618919645256668</v>
      </c>
      <c r="M16" s="99">
        <f t="shared" si="4"/>
        <v>-165.9699999999998</v>
      </c>
      <c r="N16" s="103">
        <f>SUM(L16:L22)/7</f>
        <v>84.718059678735386</v>
      </c>
      <c r="O16" s="100">
        <f>SUM(M16:M22)/7</f>
        <v>-118.81345238095237</v>
      </c>
    </row>
    <row r="17" spans="1:15" ht="18.75" x14ac:dyDescent="0.3">
      <c r="A17" s="3" t="s">
        <v>35</v>
      </c>
      <c r="B17" s="98" t="s">
        <v>8</v>
      </c>
      <c r="C17" s="98" t="s">
        <v>48</v>
      </c>
      <c r="D17" s="13">
        <v>213</v>
      </c>
      <c r="E17" s="95">
        <v>196.36666666666667</v>
      </c>
      <c r="F17" s="13">
        <v>213</v>
      </c>
      <c r="G17" s="95">
        <v>196.36666666666667</v>
      </c>
      <c r="H17" s="32">
        <f t="shared" si="0"/>
        <v>100</v>
      </c>
      <c r="I17" s="6">
        <f t="shared" si="1"/>
        <v>0</v>
      </c>
      <c r="J17" s="14">
        <f t="shared" si="5"/>
        <v>100</v>
      </c>
      <c r="K17" s="17">
        <f t="shared" si="2"/>
        <v>0</v>
      </c>
      <c r="L17" s="20">
        <f t="shared" si="3"/>
        <v>92.190923317683882</v>
      </c>
      <c r="M17" s="99">
        <f>G18-F18</f>
        <v>-62.166666666666686</v>
      </c>
      <c r="N17" s="103"/>
      <c r="O17" s="100"/>
    </row>
    <row r="18" spans="1:15" ht="18.75" x14ac:dyDescent="0.3">
      <c r="A18" s="3" t="s">
        <v>36</v>
      </c>
      <c r="B18" s="98" t="s">
        <v>6</v>
      </c>
      <c r="C18" s="98" t="s">
        <v>41</v>
      </c>
      <c r="D18" s="13">
        <v>470.66666666666669</v>
      </c>
      <c r="E18" s="95">
        <v>408.5</v>
      </c>
      <c r="F18" s="13">
        <v>470.66666666666669</v>
      </c>
      <c r="G18" s="95">
        <v>408.5</v>
      </c>
      <c r="H18" s="32">
        <f t="shared" si="0"/>
        <v>100</v>
      </c>
      <c r="I18" s="6">
        <f t="shared" si="1"/>
        <v>0</v>
      </c>
      <c r="J18" s="14">
        <f t="shared" si="5"/>
        <v>100</v>
      </c>
      <c r="K18" s="17">
        <f t="shared" si="2"/>
        <v>0</v>
      </c>
      <c r="L18" s="20">
        <f t="shared" si="3"/>
        <v>86.791784702549563</v>
      </c>
      <c r="M18" s="99">
        <f t="shared" ref="M18:M27" si="6">G18-F18</f>
        <v>-62.166666666666686</v>
      </c>
      <c r="N18" s="103"/>
      <c r="O18" s="100"/>
    </row>
    <row r="19" spans="1:15" ht="37.5" x14ac:dyDescent="0.3">
      <c r="A19" s="3" t="s">
        <v>37</v>
      </c>
      <c r="B19" s="98" t="s">
        <v>6</v>
      </c>
      <c r="C19" s="98" t="s">
        <v>52</v>
      </c>
      <c r="D19" s="13">
        <v>673.58</v>
      </c>
      <c r="E19" s="95">
        <v>499.64750000000004</v>
      </c>
      <c r="F19" s="13">
        <v>673.58</v>
      </c>
      <c r="G19" s="95">
        <v>499.64750000000004</v>
      </c>
      <c r="H19" s="32">
        <f t="shared" si="0"/>
        <v>100</v>
      </c>
      <c r="I19" s="6">
        <f t="shared" si="1"/>
        <v>0</v>
      </c>
      <c r="J19" s="14">
        <f t="shared" si="5"/>
        <v>100</v>
      </c>
      <c r="K19" s="17">
        <f t="shared" si="2"/>
        <v>0</v>
      </c>
      <c r="L19" s="20">
        <f t="shared" si="3"/>
        <v>74.177900175183353</v>
      </c>
      <c r="M19" s="99">
        <f t="shared" si="6"/>
        <v>-173.9325</v>
      </c>
      <c r="N19" s="103"/>
      <c r="O19" s="100"/>
    </row>
    <row r="20" spans="1:15" ht="38.25" customHeight="1" x14ac:dyDescent="0.3">
      <c r="A20" s="3" t="s">
        <v>38</v>
      </c>
      <c r="B20" s="98" t="s">
        <v>6</v>
      </c>
      <c r="C20" s="98" t="s">
        <v>52</v>
      </c>
      <c r="D20" s="13">
        <v>777</v>
      </c>
      <c r="E20" s="95">
        <v>687</v>
      </c>
      <c r="F20" s="13">
        <v>777</v>
      </c>
      <c r="G20" s="95">
        <v>687</v>
      </c>
      <c r="H20" s="32">
        <f t="shared" si="0"/>
        <v>100</v>
      </c>
      <c r="I20" s="6">
        <f t="shared" si="1"/>
        <v>0</v>
      </c>
      <c r="J20" s="14">
        <f t="shared" si="5"/>
        <v>100</v>
      </c>
      <c r="K20" s="17">
        <f t="shared" si="2"/>
        <v>0</v>
      </c>
      <c r="L20" s="20">
        <f t="shared" si="3"/>
        <v>88.416988416988417</v>
      </c>
      <c r="M20" s="99">
        <f t="shared" si="6"/>
        <v>-90</v>
      </c>
      <c r="N20" s="103"/>
      <c r="O20" s="100"/>
    </row>
    <row r="21" spans="1:15" ht="37.5" x14ac:dyDescent="0.3">
      <c r="A21" s="3" t="s">
        <v>16</v>
      </c>
      <c r="B21" s="98" t="s">
        <v>8</v>
      </c>
      <c r="C21" s="98" t="s">
        <v>52</v>
      </c>
      <c r="D21" s="13">
        <v>125</v>
      </c>
      <c r="E21" s="95">
        <v>108.6</v>
      </c>
      <c r="F21" s="13">
        <v>125</v>
      </c>
      <c r="G21" s="95">
        <v>112.625</v>
      </c>
      <c r="H21" s="32">
        <f t="shared" si="0"/>
        <v>100</v>
      </c>
      <c r="I21" s="6">
        <f t="shared" si="1"/>
        <v>0</v>
      </c>
      <c r="J21" s="14">
        <f t="shared" si="5"/>
        <v>103.70626151012891</v>
      </c>
      <c r="K21" s="17">
        <f t="shared" si="2"/>
        <v>4.0250000000000057</v>
      </c>
      <c r="L21" s="20">
        <f t="shared" si="3"/>
        <v>90.100000000000009</v>
      </c>
      <c r="M21" s="99">
        <f t="shared" si="6"/>
        <v>-12.375</v>
      </c>
      <c r="N21" s="103"/>
      <c r="O21" s="100"/>
    </row>
    <row r="22" spans="1:15" ht="18.75" x14ac:dyDescent="0.3">
      <c r="A22" s="3" t="s">
        <v>39</v>
      </c>
      <c r="B22" s="98" t="s">
        <v>6</v>
      </c>
      <c r="C22" s="98"/>
      <c r="D22" s="13">
        <v>1049</v>
      </c>
      <c r="E22" s="95">
        <v>783.91666666666663</v>
      </c>
      <c r="F22" s="13">
        <v>1049</v>
      </c>
      <c r="G22" s="95">
        <v>783.91666666666663</v>
      </c>
      <c r="H22" s="32">
        <f t="shared" si="0"/>
        <v>100</v>
      </c>
      <c r="I22" s="6">
        <f t="shared" si="1"/>
        <v>0</v>
      </c>
      <c r="J22" s="14">
        <f t="shared" si="5"/>
        <v>100</v>
      </c>
      <c r="K22" s="17">
        <f t="shared" si="2"/>
        <v>0</v>
      </c>
      <c r="L22" s="20">
        <f t="shared" si="3"/>
        <v>74.729901493485855</v>
      </c>
      <c r="M22" s="99">
        <f t="shared" si="6"/>
        <v>-265.08333333333337</v>
      </c>
      <c r="N22" s="103"/>
      <c r="O22" s="100"/>
    </row>
    <row r="23" spans="1:15" ht="18.75" x14ac:dyDescent="0.3">
      <c r="A23" s="3" t="s">
        <v>17</v>
      </c>
      <c r="B23" s="98" t="s">
        <v>9</v>
      </c>
      <c r="C23" s="98"/>
      <c r="D23" s="13">
        <v>183</v>
      </c>
      <c r="E23" s="95">
        <v>160.66666666666666</v>
      </c>
      <c r="F23" s="13">
        <v>183</v>
      </c>
      <c r="G23" s="95">
        <v>167.66666666666666</v>
      </c>
      <c r="H23" s="32">
        <f t="shared" si="0"/>
        <v>100</v>
      </c>
      <c r="I23" s="6">
        <f t="shared" si="1"/>
        <v>0</v>
      </c>
      <c r="J23" s="14">
        <f t="shared" si="5"/>
        <v>104.35684647302905</v>
      </c>
      <c r="K23" s="17">
        <f t="shared" si="2"/>
        <v>7</v>
      </c>
      <c r="L23" s="20">
        <f t="shared" si="3"/>
        <v>91.621129326047352</v>
      </c>
      <c r="M23" s="99">
        <f t="shared" si="6"/>
        <v>-15.333333333333343</v>
      </c>
      <c r="N23" s="18"/>
      <c r="O23" s="2"/>
    </row>
    <row r="24" spans="1:15" ht="18.75" x14ac:dyDescent="0.3">
      <c r="A24" s="3" t="s">
        <v>18</v>
      </c>
      <c r="B24" s="98" t="s">
        <v>6</v>
      </c>
      <c r="C24" s="98" t="s">
        <v>53</v>
      </c>
      <c r="D24" s="13">
        <v>109.33333333333333</v>
      </c>
      <c r="E24" s="95">
        <v>96.694999999999993</v>
      </c>
      <c r="F24" s="13">
        <v>109.33333333333333</v>
      </c>
      <c r="G24" s="95">
        <v>96.694999999999993</v>
      </c>
      <c r="H24" s="32">
        <f t="shared" si="0"/>
        <v>100</v>
      </c>
      <c r="I24" s="6">
        <f t="shared" si="1"/>
        <v>0</v>
      </c>
      <c r="J24" s="14">
        <f t="shared" si="5"/>
        <v>100</v>
      </c>
      <c r="K24" s="17">
        <f t="shared" si="2"/>
        <v>0</v>
      </c>
      <c r="L24" s="20">
        <f t="shared" si="3"/>
        <v>88.440548780487802</v>
      </c>
      <c r="M24" s="99">
        <f t="shared" si="6"/>
        <v>-12.638333333333335</v>
      </c>
      <c r="N24" s="18"/>
      <c r="O24" s="2"/>
    </row>
    <row r="25" spans="1:15" ht="56.25" x14ac:dyDescent="0.3">
      <c r="A25" s="3" t="s">
        <v>19</v>
      </c>
      <c r="B25" s="98" t="s">
        <v>6</v>
      </c>
      <c r="C25" s="98" t="s">
        <v>54</v>
      </c>
      <c r="D25" s="13">
        <v>315.33333333333331</v>
      </c>
      <c r="E25" s="95">
        <v>283.40499999999997</v>
      </c>
      <c r="F25" s="13">
        <v>315.33333333333331</v>
      </c>
      <c r="G25" s="95">
        <v>283.40499999999997</v>
      </c>
      <c r="H25" s="32">
        <f t="shared" si="0"/>
        <v>100</v>
      </c>
      <c r="I25" s="6">
        <f t="shared" si="1"/>
        <v>0</v>
      </c>
      <c r="J25" s="14">
        <f t="shared" si="5"/>
        <v>100</v>
      </c>
      <c r="K25" s="17">
        <f t="shared" si="2"/>
        <v>0</v>
      </c>
      <c r="L25" s="20">
        <f t="shared" si="3"/>
        <v>89.874735729386884</v>
      </c>
      <c r="M25" s="99">
        <f t="shared" si="6"/>
        <v>-31.928333333333342</v>
      </c>
      <c r="N25" s="18"/>
      <c r="O25" s="2"/>
    </row>
    <row r="26" spans="1:15" ht="56.25" x14ac:dyDescent="0.3">
      <c r="A26" s="3" t="s">
        <v>40</v>
      </c>
      <c r="B26" s="98" t="s">
        <v>6</v>
      </c>
      <c r="C26" s="98" t="s">
        <v>55</v>
      </c>
      <c r="D26" s="13">
        <v>487</v>
      </c>
      <c r="E26" s="95">
        <v>343.98750000000001</v>
      </c>
      <c r="F26" s="13">
        <v>487</v>
      </c>
      <c r="G26" s="95">
        <v>343.98750000000001</v>
      </c>
      <c r="H26" s="32">
        <f t="shared" si="0"/>
        <v>100</v>
      </c>
      <c r="I26" s="6">
        <f t="shared" si="1"/>
        <v>0</v>
      </c>
      <c r="J26" s="14">
        <f t="shared" si="5"/>
        <v>100</v>
      </c>
      <c r="K26" s="17">
        <f t="shared" si="2"/>
        <v>0</v>
      </c>
      <c r="L26" s="20">
        <f t="shared" si="3"/>
        <v>70.633983572895275</v>
      </c>
      <c r="M26" s="99">
        <f t="shared" si="6"/>
        <v>-143.01249999999999</v>
      </c>
      <c r="N26" s="18"/>
      <c r="O26" s="2"/>
    </row>
    <row r="27" spans="1:15" ht="18.75" x14ac:dyDescent="0.3">
      <c r="A27" s="3" t="s">
        <v>20</v>
      </c>
      <c r="B27" s="98" t="s">
        <v>6</v>
      </c>
      <c r="C27" s="98" t="s">
        <v>56</v>
      </c>
      <c r="D27" s="13">
        <v>1563.3333333333333</v>
      </c>
      <c r="E27" s="95">
        <v>1190.1500000000001</v>
      </c>
      <c r="F27" s="13">
        <v>1563.3333333333333</v>
      </c>
      <c r="G27" s="95">
        <v>1190.1500000000001</v>
      </c>
      <c r="H27" s="32">
        <f t="shared" si="0"/>
        <v>100</v>
      </c>
      <c r="I27" s="6">
        <f t="shared" si="1"/>
        <v>0</v>
      </c>
      <c r="J27" s="14">
        <f t="shared" si="5"/>
        <v>100</v>
      </c>
      <c r="K27" s="17">
        <f t="shared" si="2"/>
        <v>0</v>
      </c>
      <c r="L27" s="20">
        <f t="shared" si="3"/>
        <v>76.128997867803847</v>
      </c>
      <c r="M27" s="99">
        <f t="shared" si="6"/>
        <v>-373.18333333333317</v>
      </c>
      <c r="N27" s="18"/>
      <c r="O27" s="2"/>
    </row>
    <row r="28" spans="1:15" ht="18.75" x14ac:dyDescent="0.3">
      <c r="A28" s="3" t="s">
        <v>21</v>
      </c>
      <c r="B28" s="98" t="s">
        <v>6</v>
      </c>
      <c r="C28" s="98"/>
      <c r="D28" s="13">
        <v>57.333333333333336</v>
      </c>
      <c r="E28" s="95">
        <v>48.5</v>
      </c>
      <c r="F28" s="13">
        <v>57.333333333333336</v>
      </c>
      <c r="G28" s="95">
        <v>48.5</v>
      </c>
      <c r="H28" s="32">
        <f t="shared" si="0"/>
        <v>100</v>
      </c>
      <c r="I28" s="6">
        <f t="shared" si="1"/>
        <v>0</v>
      </c>
      <c r="J28" s="14">
        <f t="shared" si="5"/>
        <v>100</v>
      </c>
      <c r="K28" s="17">
        <f t="shared" si="2"/>
        <v>0</v>
      </c>
      <c r="L28" s="20">
        <f t="shared" si="3"/>
        <v>84.593023255813947</v>
      </c>
      <c r="M28" s="99">
        <f>G29-F29</f>
        <v>-346.06999999999971</v>
      </c>
      <c r="N28" s="18"/>
      <c r="O28" s="2"/>
    </row>
    <row r="29" spans="1:15" ht="18.75" x14ac:dyDescent="0.3">
      <c r="A29" s="3" t="s">
        <v>22</v>
      </c>
      <c r="B29" s="98" t="s">
        <v>6</v>
      </c>
      <c r="C29" s="98" t="s">
        <v>57</v>
      </c>
      <c r="D29" s="13">
        <v>3202.8199999999997</v>
      </c>
      <c r="E29" s="95">
        <v>2856.75</v>
      </c>
      <c r="F29" s="13">
        <v>3202.8199999999997</v>
      </c>
      <c r="G29" s="95">
        <v>2856.75</v>
      </c>
      <c r="H29" s="32">
        <f t="shared" si="0"/>
        <v>100</v>
      </c>
      <c r="I29" s="6">
        <f t="shared" si="1"/>
        <v>0</v>
      </c>
      <c r="J29" s="14">
        <f t="shared" si="5"/>
        <v>100</v>
      </c>
      <c r="K29" s="17">
        <f t="shared" si="2"/>
        <v>0</v>
      </c>
      <c r="L29" s="20">
        <f t="shared" si="3"/>
        <v>89.19483455205102</v>
      </c>
      <c r="M29" s="99">
        <f>G29-F29</f>
        <v>-346.06999999999971</v>
      </c>
      <c r="N29" s="18"/>
      <c r="O29" s="2"/>
    </row>
    <row r="30" spans="1:15" ht="18.75" x14ac:dyDescent="0.3">
      <c r="A30" s="3" t="s">
        <v>23</v>
      </c>
      <c r="B30" s="98" t="s">
        <v>6</v>
      </c>
      <c r="C30" s="98" t="s">
        <v>58</v>
      </c>
      <c r="D30" s="13">
        <v>68.333333333333329</v>
      </c>
      <c r="E30" s="95">
        <v>57.225000000000001</v>
      </c>
      <c r="F30" s="13">
        <v>68.333333333333329</v>
      </c>
      <c r="G30" s="95">
        <v>57.225000000000001</v>
      </c>
      <c r="H30" s="32">
        <f t="shared" si="0"/>
        <v>100</v>
      </c>
      <c r="I30" s="6">
        <f t="shared" si="1"/>
        <v>0</v>
      </c>
      <c r="J30" s="14">
        <f t="shared" si="5"/>
        <v>100</v>
      </c>
      <c r="K30" s="17">
        <f t="shared" si="2"/>
        <v>0</v>
      </c>
      <c r="L30" s="20">
        <f t="shared" si="3"/>
        <v>83.743902439024396</v>
      </c>
      <c r="M30" s="99">
        <f>G31-F31</f>
        <v>-30.666666666666671</v>
      </c>
      <c r="N30" s="18"/>
      <c r="O30" s="2"/>
    </row>
    <row r="31" spans="1:15" ht="37.5" x14ac:dyDescent="0.3">
      <c r="A31" s="3" t="s">
        <v>24</v>
      </c>
      <c r="B31" s="98" t="s">
        <v>6</v>
      </c>
      <c r="C31" s="98"/>
      <c r="D31" s="13">
        <v>114</v>
      </c>
      <c r="E31" s="95">
        <v>83.333333333333329</v>
      </c>
      <c r="F31" s="13">
        <v>114</v>
      </c>
      <c r="G31" s="95">
        <v>83.333333333333329</v>
      </c>
      <c r="H31" s="32">
        <f t="shared" si="0"/>
        <v>100</v>
      </c>
      <c r="I31" s="6">
        <f t="shared" si="1"/>
        <v>0</v>
      </c>
      <c r="J31" s="14">
        <f t="shared" si="5"/>
        <v>100</v>
      </c>
      <c r="K31" s="17">
        <f t="shared" si="2"/>
        <v>0</v>
      </c>
      <c r="L31" s="20">
        <f t="shared" si="3"/>
        <v>73.099415204678351</v>
      </c>
      <c r="M31" s="99">
        <f t="shared" ref="M31:M46" si="7">G31-F31</f>
        <v>-30.666666666666671</v>
      </c>
      <c r="N31" s="103">
        <f>SUM(L31:L32)/2</f>
        <v>73.029390368334546</v>
      </c>
      <c r="O31" s="100">
        <f>SUM(M31:M32)/2</f>
        <v>-30.505833333333328</v>
      </c>
    </row>
    <row r="32" spans="1:15" ht="37.5" x14ac:dyDescent="0.3">
      <c r="A32" s="3" t="s">
        <v>0</v>
      </c>
      <c r="B32" s="98" t="s">
        <v>6</v>
      </c>
      <c r="C32" s="98"/>
      <c r="D32" s="13">
        <v>112.21999999999998</v>
      </c>
      <c r="E32" s="95">
        <v>81.875</v>
      </c>
      <c r="F32" s="13">
        <v>112.21999999999998</v>
      </c>
      <c r="G32" s="95">
        <v>81.875</v>
      </c>
      <c r="H32" s="32">
        <f t="shared" si="0"/>
        <v>100</v>
      </c>
      <c r="I32" s="6">
        <f t="shared" si="1"/>
        <v>0</v>
      </c>
      <c r="J32" s="14">
        <f t="shared" si="5"/>
        <v>100</v>
      </c>
      <c r="K32" s="17">
        <f t="shared" si="2"/>
        <v>0</v>
      </c>
      <c r="L32" s="99">
        <f t="shared" si="3"/>
        <v>72.959365531990741</v>
      </c>
      <c r="M32" s="99">
        <f t="shared" si="7"/>
        <v>-30.344999999999985</v>
      </c>
      <c r="N32" s="103"/>
      <c r="O32" s="100"/>
    </row>
    <row r="33" spans="1:15" ht="18.75" x14ac:dyDescent="0.3">
      <c r="A33" s="3" t="s">
        <v>25</v>
      </c>
      <c r="B33" s="98" t="s">
        <v>6</v>
      </c>
      <c r="C33" s="98" t="s">
        <v>53</v>
      </c>
      <c r="D33" s="13">
        <v>113.33333333333333</v>
      </c>
      <c r="E33" s="95">
        <v>104.5</v>
      </c>
      <c r="F33" s="13">
        <v>113.33333333333333</v>
      </c>
      <c r="G33" s="95">
        <v>104.5</v>
      </c>
      <c r="H33" s="32">
        <f t="shared" si="0"/>
        <v>100</v>
      </c>
      <c r="I33" s="6">
        <f t="shared" si="1"/>
        <v>0</v>
      </c>
      <c r="J33" s="14">
        <f t="shared" si="5"/>
        <v>100</v>
      </c>
      <c r="K33" s="17">
        <f t="shared" si="2"/>
        <v>0</v>
      </c>
      <c r="L33" s="20">
        <f t="shared" si="3"/>
        <v>92.205882352941188</v>
      </c>
      <c r="M33" s="99">
        <f t="shared" si="7"/>
        <v>-8.8333333333333286</v>
      </c>
      <c r="N33" s="103">
        <f>SUM(L33:L38)/6</f>
        <v>84.811210019025282</v>
      </c>
      <c r="O33" s="100">
        <f>SUM(M33:M38)/6</f>
        <v>-21.269027777777779</v>
      </c>
    </row>
    <row r="34" spans="1:15" ht="18.75" x14ac:dyDescent="0.3">
      <c r="A34" s="3" t="s">
        <v>63</v>
      </c>
      <c r="B34" s="98" t="s">
        <v>6</v>
      </c>
      <c r="C34" s="98"/>
      <c r="D34" s="13">
        <v>76</v>
      </c>
      <c r="E34" s="95">
        <v>65.172499999999999</v>
      </c>
      <c r="F34" s="13">
        <v>76</v>
      </c>
      <c r="G34" s="95">
        <v>65.172499999999999</v>
      </c>
      <c r="H34" s="32">
        <f t="shared" si="0"/>
        <v>100</v>
      </c>
      <c r="I34" s="6">
        <f t="shared" si="1"/>
        <v>0</v>
      </c>
      <c r="J34" s="14">
        <f t="shared" si="5"/>
        <v>100</v>
      </c>
      <c r="K34" s="17">
        <f t="shared" si="2"/>
        <v>0</v>
      </c>
      <c r="L34" s="20">
        <f t="shared" si="3"/>
        <v>85.75328947368422</v>
      </c>
      <c r="M34" s="99">
        <f t="shared" si="7"/>
        <v>-10.827500000000001</v>
      </c>
      <c r="N34" s="103"/>
      <c r="O34" s="100"/>
    </row>
    <row r="35" spans="1:15" ht="18.75" x14ac:dyDescent="0.3">
      <c r="A35" s="3" t="s">
        <v>26</v>
      </c>
      <c r="B35" s="98" t="s">
        <v>6</v>
      </c>
      <c r="C35" s="98" t="s">
        <v>59</v>
      </c>
      <c r="D35" s="13">
        <v>71.333333333333329</v>
      </c>
      <c r="E35" s="95">
        <v>69.900000000000006</v>
      </c>
      <c r="F35" s="13">
        <v>71.333333333333329</v>
      </c>
      <c r="G35" s="95">
        <v>69.900000000000006</v>
      </c>
      <c r="H35" s="32">
        <f t="shared" si="0"/>
        <v>100</v>
      </c>
      <c r="I35" s="6">
        <f t="shared" si="1"/>
        <v>0</v>
      </c>
      <c r="J35" s="14">
        <f t="shared" si="5"/>
        <v>100</v>
      </c>
      <c r="K35" s="17">
        <f t="shared" si="2"/>
        <v>0</v>
      </c>
      <c r="L35" s="20">
        <f t="shared" si="3"/>
        <v>97.990654205607484</v>
      </c>
      <c r="M35" s="99">
        <f t="shared" si="7"/>
        <v>-1.4333333333333229</v>
      </c>
      <c r="N35" s="103"/>
      <c r="O35" s="100"/>
    </row>
    <row r="36" spans="1:15" ht="18.75" x14ac:dyDescent="0.3">
      <c r="A36" s="3" t="s">
        <v>42</v>
      </c>
      <c r="B36" s="98" t="s">
        <v>6</v>
      </c>
      <c r="C36" s="98" t="s">
        <v>53</v>
      </c>
      <c r="D36" s="13">
        <v>79.666666666666671</v>
      </c>
      <c r="E36" s="95">
        <v>72.25</v>
      </c>
      <c r="F36" s="13">
        <v>79.666666666666671</v>
      </c>
      <c r="G36" s="95">
        <v>72.25</v>
      </c>
      <c r="H36" s="32">
        <f t="shared" si="0"/>
        <v>100</v>
      </c>
      <c r="I36" s="6">
        <f t="shared" si="1"/>
        <v>0</v>
      </c>
      <c r="J36" s="14">
        <f t="shared" si="5"/>
        <v>100</v>
      </c>
      <c r="K36" s="17">
        <f t="shared" si="2"/>
        <v>0</v>
      </c>
      <c r="L36" s="20">
        <f t="shared" si="3"/>
        <v>90.690376569037653</v>
      </c>
      <c r="M36" s="99">
        <f t="shared" si="7"/>
        <v>-7.4166666666666714</v>
      </c>
      <c r="N36" s="103"/>
      <c r="O36" s="100"/>
    </row>
    <row r="37" spans="1:15" ht="18.75" x14ac:dyDescent="0.3">
      <c r="A37" s="3" t="s">
        <v>43</v>
      </c>
      <c r="B37" s="98" t="s">
        <v>6</v>
      </c>
      <c r="C37" s="98" t="s">
        <v>45</v>
      </c>
      <c r="D37" s="13">
        <v>177.73333333333335</v>
      </c>
      <c r="E37" s="95">
        <v>84.63</v>
      </c>
      <c r="F37" s="13">
        <v>177.73333333333335</v>
      </c>
      <c r="G37" s="95">
        <v>84.63</v>
      </c>
      <c r="H37" s="32">
        <f t="shared" si="0"/>
        <v>100</v>
      </c>
      <c r="I37" s="6">
        <f t="shared" si="1"/>
        <v>0</v>
      </c>
      <c r="J37" s="14">
        <f t="shared" si="5"/>
        <v>100</v>
      </c>
      <c r="K37" s="17">
        <f t="shared" si="2"/>
        <v>0</v>
      </c>
      <c r="L37" s="20">
        <f t="shared" si="3"/>
        <v>47.616279069767437</v>
      </c>
      <c r="M37" s="99">
        <f t="shared" si="7"/>
        <v>-93.103333333333353</v>
      </c>
      <c r="N37" s="103"/>
      <c r="O37" s="100"/>
    </row>
    <row r="38" spans="1:15" ht="18.75" x14ac:dyDescent="0.3">
      <c r="A38" s="3" t="s">
        <v>44</v>
      </c>
      <c r="B38" s="98" t="s">
        <v>6</v>
      </c>
      <c r="C38" s="98" t="s">
        <v>41</v>
      </c>
      <c r="D38" s="13">
        <v>111.33333333333333</v>
      </c>
      <c r="E38" s="95">
        <v>105.33333333333333</v>
      </c>
      <c r="F38" s="13">
        <v>111.33333333333333</v>
      </c>
      <c r="G38" s="95">
        <v>105.33333333333333</v>
      </c>
      <c r="H38" s="32">
        <f t="shared" si="0"/>
        <v>100</v>
      </c>
      <c r="I38" s="6">
        <f t="shared" si="1"/>
        <v>0</v>
      </c>
      <c r="J38" s="14">
        <f t="shared" si="5"/>
        <v>100</v>
      </c>
      <c r="K38" s="17">
        <f t="shared" si="2"/>
        <v>0</v>
      </c>
      <c r="L38" s="20">
        <f t="shared" si="3"/>
        <v>94.610778443113773</v>
      </c>
      <c r="M38" s="99">
        <f t="shared" si="7"/>
        <v>-6</v>
      </c>
      <c r="N38" s="103"/>
      <c r="O38" s="100"/>
    </row>
    <row r="39" spans="1:15" ht="18.75" x14ac:dyDescent="0.3">
      <c r="A39" s="3" t="s">
        <v>27</v>
      </c>
      <c r="B39" s="98" t="s">
        <v>6</v>
      </c>
      <c r="C39" s="98"/>
      <c r="D39" s="13">
        <v>105.66666666666667</v>
      </c>
      <c r="E39" s="95">
        <v>89.125</v>
      </c>
      <c r="F39" s="13">
        <v>106.66666666666667</v>
      </c>
      <c r="G39" s="95">
        <v>90.625</v>
      </c>
      <c r="H39" s="32">
        <f t="shared" si="0"/>
        <v>100.94637223974763</v>
      </c>
      <c r="I39" s="6">
        <f t="shared" si="1"/>
        <v>1</v>
      </c>
      <c r="J39" s="14">
        <f t="shared" si="5"/>
        <v>101.68302945301544</v>
      </c>
      <c r="K39" s="17">
        <f t="shared" si="2"/>
        <v>1.5</v>
      </c>
      <c r="L39" s="20">
        <f t="shared" si="3"/>
        <v>84.9609375</v>
      </c>
      <c r="M39" s="99">
        <f t="shared" si="7"/>
        <v>-16.041666666666671</v>
      </c>
      <c r="N39" s="103">
        <f>SUM(L39:L45)/6</f>
        <v>94.293648484517675</v>
      </c>
      <c r="O39" s="100">
        <f>SUM(M39:M45)/6</f>
        <v>-48.589583333333337</v>
      </c>
    </row>
    <row r="40" spans="1:15" ht="18.75" x14ac:dyDescent="0.3">
      <c r="A40" s="3" t="s">
        <v>28</v>
      </c>
      <c r="B40" s="98" t="s">
        <v>6</v>
      </c>
      <c r="C40" s="98"/>
      <c r="D40" s="13">
        <v>108</v>
      </c>
      <c r="E40" s="95">
        <v>85.8125</v>
      </c>
      <c r="F40" s="13">
        <v>105.33333333333333</v>
      </c>
      <c r="G40" s="95">
        <v>90.55</v>
      </c>
      <c r="H40" s="32">
        <f t="shared" si="0"/>
        <v>97.53086419753086</v>
      </c>
      <c r="I40" s="6">
        <f t="shared" si="1"/>
        <v>-2.6666666666666714</v>
      </c>
      <c r="J40" s="14">
        <f t="shared" si="5"/>
        <v>105.52075746540422</v>
      </c>
      <c r="K40" s="17">
        <f t="shared" si="2"/>
        <v>4.7374999999999972</v>
      </c>
      <c r="L40" s="20">
        <f t="shared" si="3"/>
        <v>85.965189873417728</v>
      </c>
      <c r="M40" s="99">
        <f t="shared" si="7"/>
        <v>-14.783333333333331</v>
      </c>
      <c r="N40" s="103"/>
      <c r="O40" s="100"/>
    </row>
    <row r="41" spans="1:15" ht="18.75" x14ac:dyDescent="0.3">
      <c r="A41" s="3" t="s">
        <v>29</v>
      </c>
      <c r="B41" s="98" t="s">
        <v>6</v>
      </c>
      <c r="C41" s="98"/>
      <c r="D41" s="13">
        <v>88.333333333333329</v>
      </c>
      <c r="E41" s="95">
        <v>81</v>
      </c>
      <c r="F41" s="13">
        <v>91</v>
      </c>
      <c r="G41" s="95">
        <v>83.075000000000003</v>
      </c>
      <c r="H41" s="33">
        <f t="shared" si="0"/>
        <v>103.01886792452831</v>
      </c>
      <c r="I41" s="28">
        <f t="shared" si="1"/>
        <v>2.6666666666666714</v>
      </c>
      <c r="J41" s="14">
        <f t="shared" si="5"/>
        <v>102.56172839506172</v>
      </c>
      <c r="K41" s="17">
        <f t="shared" si="2"/>
        <v>2.0750000000000028</v>
      </c>
      <c r="L41" s="20">
        <f t="shared" si="3"/>
        <v>91.291208791208788</v>
      </c>
      <c r="M41" s="99">
        <f t="shared" si="7"/>
        <v>-7.9249999999999972</v>
      </c>
      <c r="N41" s="103"/>
      <c r="O41" s="100"/>
    </row>
    <row r="42" spans="1:15" ht="18.75" x14ac:dyDescent="0.3">
      <c r="A42" s="3" t="s">
        <v>30</v>
      </c>
      <c r="B42" s="98" t="s">
        <v>6</v>
      </c>
      <c r="C42" s="98"/>
      <c r="D42" s="13">
        <v>132</v>
      </c>
      <c r="E42" s="95">
        <v>101.25</v>
      </c>
      <c r="F42" s="13">
        <v>134.66666666666666</v>
      </c>
      <c r="G42" s="95">
        <v>101.25</v>
      </c>
      <c r="H42" s="32">
        <f t="shared" si="0"/>
        <v>102.02020202020201</v>
      </c>
      <c r="I42" s="6">
        <f t="shared" si="1"/>
        <v>2.6666666666666572</v>
      </c>
      <c r="J42" s="14">
        <f t="shared" si="5"/>
        <v>100</v>
      </c>
      <c r="K42" s="17">
        <f t="shared" si="2"/>
        <v>0</v>
      </c>
      <c r="L42" s="20">
        <f t="shared" si="3"/>
        <v>75.18564356435644</v>
      </c>
      <c r="M42" s="99">
        <f t="shared" si="7"/>
        <v>-33.416666666666657</v>
      </c>
      <c r="N42" s="103"/>
      <c r="O42" s="100"/>
    </row>
    <row r="43" spans="1:15" ht="18.75" x14ac:dyDescent="0.3">
      <c r="A43" s="3" t="s">
        <v>64</v>
      </c>
      <c r="B43" s="98" t="s">
        <v>6</v>
      </c>
      <c r="C43" s="98"/>
      <c r="D43" s="13">
        <v>99.333333333333329</v>
      </c>
      <c r="E43" s="95">
        <v>82.35</v>
      </c>
      <c r="F43" s="13">
        <v>99.333333333333329</v>
      </c>
      <c r="G43" s="95">
        <v>76.662499999999994</v>
      </c>
      <c r="H43" s="32">
        <f t="shared" si="0"/>
        <v>100</v>
      </c>
      <c r="I43" s="6">
        <f t="shared" si="1"/>
        <v>0</v>
      </c>
      <c r="J43" s="28">
        <f t="shared" si="5"/>
        <v>93.093503339404975</v>
      </c>
      <c r="K43" s="34">
        <f t="shared" si="2"/>
        <v>-5.6875</v>
      </c>
      <c r="L43" s="20">
        <f t="shared" si="3"/>
        <v>77.177013422818789</v>
      </c>
      <c r="M43" s="99">
        <f t="shared" si="7"/>
        <v>-22.670833333333334</v>
      </c>
      <c r="N43" s="103"/>
      <c r="O43" s="100"/>
    </row>
    <row r="44" spans="1:15" ht="37.5" x14ac:dyDescent="0.3">
      <c r="A44" s="3" t="s">
        <v>31</v>
      </c>
      <c r="B44" s="98" t="s">
        <v>6</v>
      </c>
      <c r="C44" s="98" t="s">
        <v>52</v>
      </c>
      <c r="D44" s="13">
        <v>231</v>
      </c>
      <c r="E44" s="95">
        <v>269.25</v>
      </c>
      <c r="F44" s="13">
        <v>355</v>
      </c>
      <c r="G44" s="95">
        <v>288.63333333333333</v>
      </c>
      <c r="H44" s="33">
        <f t="shared" si="0"/>
        <v>153.67965367965368</v>
      </c>
      <c r="I44" s="28">
        <f t="shared" si="1"/>
        <v>124</v>
      </c>
      <c r="J44" s="14">
        <f t="shared" si="5"/>
        <v>107.19900959455278</v>
      </c>
      <c r="K44" s="17">
        <f t="shared" si="2"/>
        <v>19.383333333333326</v>
      </c>
      <c r="L44" s="20">
        <f t="shared" si="3"/>
        <v>81.305164319248817</v>
      </c>
      <c r="M44" s="99">
        <f t="shared" si="7"/>
        <v>-66.366666666666674</v>
      </c>
      <c r="N44" s="103"/>
      <c r="O44" s="100"/>
    </row>
    <row r="45" spans="1:15" ht="37.5" x14ac:dyDescent="0.3">
      <c r="A45" s="3" t="s">
        <v>46</v>
      </c>
      <c r="B45" s="98" t="s">
        <v>6</v>
      </c>
      <c r="C45" s="98" t="s">
        <v>52</v>
      </c>
      <c r="D45" s="13">
        <v>469</v>
      </c>
      <c r="E45" s="95">
        <v>294</v>
      </c>
      <c r="F45" s="13">
        <v>432.66666666666669</v>
      </c>
      <c r="G45" s="95">
        <v>302.33333333333331</v>
      </c>
      <c r="H45" s="32">
        <f t="shared" si="0"/>
        <v>92.253020611229573</v>
      </c>
      <c r="I45" s="6">
        <f t="shared" si="1"/>
        <v>-36.333333333333314</v>
      </c>
      <c r="J45" s="14">
        <f t="shared" si="5"/>
        <v>102.8344671201814</v>
      </c>
      <c r="K45" s="17">
        <f t="shared" si="2"/>
        <v>8.3333333333333144</v>
      </c>
      <c r="L45" s="20">
        <f t="shared" si="3"/>
        <v>69.87673343605546</v>
      </c>
      <c r="M45" s="99">
        <f t="shared" si="7"/>
        <v>-130.33333333333337</v>
      </c>
      <c r="N45" s="103"/>
      <c r="O45" s="100"/>
    </row>
    <row r="46" spans="1:15" ht="18.75" x14ac:dyDescent="0.3">
      <c r="A46" s="3" t="s">
        <v>32</v>
      </c>
      <c r="B46" s="98" t="s">
        <v>6</v>
      </c>
      <c r="C46" s="98" t="s">
        <v>60</v>
      </c>
      <c r="D46" s="13">
        <v>333</v>
      </c>
      <c r="E46" s="95">
        <v>211.83333333333334</v>
      </c>
      <c r="F46" s="13">
        <v>314.33333333333331</v>
      </c>
      <c r="G46" s="95">
        <v>211.83333333333334</v>
      </c>
      <c r="H46" s="32">
        <f t="shared" si="0"/>
        <v>94.394394394394382</v>
      </c>
      <c r="I46" s="6">
        <f t="shared" si="1"/>
        <v>-18.666666666666686</v>
      </c>
      <c r="J46" s="14">
        <f t="shared" si="5"/>
        <v>100</v>
      </c>
      <c r="K46" s="17">
        <f t="shared" si="2"/>
        <v>0</v>
      </c>
      <c r="L46" s="20">
        <f t="shared" si="3"/>
        <v>67.391304347826093</v>
      </c>
      <c r="M46" s="99">
        <f t="shared" si="7"/>
        <v>-102.49999999999997</v>
      </c>
      <c r="N46" s="18"/>
      <c r="O46" s="2"/>
    </row>
    <row r="47" spans="1:15" ht="45.75" customHeight="1" x14ac:dyDescent="0.3">
      <c r="A47" s="101" t="s">
        <v>61</v>
      </c>
      <c r="B47" s="101"/>
      <c r="C47" s="101"/>
      <c r="D47" s="101"/>
      <c r="E47" s="101"/>
      <c r="F47" s="101"/>
      <c r="G47" s="101"/>
      <c r="H47" s="101"/>
      <c r="I47" s="101"/>
      <c r="J47" s="101"/>
      <c r="K47" s="101"/>
      <c r="L47" s="19">
        <f>SUM(L6:L46)/39</f>
        <v>83.505242824013251</v>
      </c>
      <c r="M47" s="19">
        <f>SUM(M6:M46)/40</f>
        <v>-109.15637499999995</v>
      </c>
    </row>
    <row r="48" spans="1:15" ht="18.75" x14ac:dyDescent="0.3"/>
    <row r="49" spans="1:3" ht="18.75" x14ac:dyDescent="0.3">
      <c r="A49" s="102" t="s">
        <v>66</v>
      </c>
      <c r="B49" s="102"/>
      <c r="C49" s="102"/>
    </row>
    <row r="50" spans="1:3" ht="18.75" x14ac:dyDescent="0.3"/>
  </sheetData>
  <mergeCells count="25">
    <mergeCell ref="A47:K47"/>
    <mergeCell ref="A49:C49"/>
    <mergeCell ref="N31:N32"/>
    <mergeCell ref="O31:O32"/>
    <mergeCell ref="N33:N38"/>
    <mergeCell ref="O33:O38"/>
    <mergeCell ref="N39:N45"/>
    <mergeCell ref="O39:O45"/>
    <mergeCell ref="N5:O5"/>
    <mergeCell ref="D6:E6"/>
    <mergeCell ref="F6:G6"/>
    <mergeCell ref="N7:N12"/>
    <mergeCell ref="O7:O12"/>
    <mergeCell ref="N16:N22"/>
    <mergeCell ref="O16:O22"/>
    <mergeCell ref="A1:K1"/>
    <mergeCell ref="A2:K2"/>
    <mergeCell ref="A3:K3"/>
    <mergeCell ref="A4:A6"/>
    <mergeCell ref="B4:B6"/>
    <mergeCell ref="D4:G4"/>
    <mergeCell ref="H4:O4"/>
    <mergeCell ref="H5:I5"/>
    <mergeCell ref="J5:K5"/>
    <mergeCell ref="L5:M5"/>
  </mergeCells>
  <pageMargins left="0.70866141732283472" right="0.70866141732283472" top="0.74803149606299213" bottom="0.74803149606299213" header="0.31496062992125984" footer="0.31496062992125984"/>
  <pageSetup paperSize="9" scale="3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0"/>
  <sheetViews>
    <sheetView zoomScale="70" zoomScaleNormal="70" workbookViewId="0">
      <selection activeCell="A47" sqref="A47:K47"/>
    </sheetView>
  </sheetViews>
  <sheetFormatPr defaultColWidth="9.140625" defaultRowHeight="45.75" customHeight="1" x14ac:dyDescent="0.3"/>
  <cols>
    <col min="1" max="1" width="46.7109375" style="1" customWidth="1"/>
    <col min="2" max="2" width="9.140625" style="1"/>
    <col min="3" max="3" width="39.28515625" style="1" customWidth="1"/>
    <col min="4" max="4" width="21.42578125" style="1" customWidth="1"/>
    <col min="5" max="5" width="21.42578125" style="8" customWidth="1"/>
    <col min="6" max="6" width="21.42578125" style="1" customWidth="1"/>
    <col min="7" max="7" width="21.42578125" style="8" customWidth="1"/>
    <col min="8" max="8" width="22" style="1" customWidth="1"/>
    <col min="9" max="9" width="21" style="4" customWidth="1"/>
    <col min="10" max="10" width="22.5703125" style="10" customWidth="1"/>
    <col min="11" max="11" width="23.5703125" style="10" customWidth="1"/>
    <col min="12" max="12" width="16.85546875" style="21" customWidth="1"/>
    <col min="13" max="13" width="14.85546875" style="21" customWidth="1"/>
    <col min="14" max="14" width="13.42578125" style="1" customWidth="1"/>
    <col min="15" max="15" width="13.5703125" style="1" customWidth="1"/>
    <col min="16" max="16384" width="9.140625" style="1"/>
  </cols>
  <sheetData>
    <row r="1" spans="1:15" ht="45.75" customHeight="1" x14ac:dyDescent="0.3">
      <c r="A1" s="104" t="s">
        <v>33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</row>
    <row r="2" spans="1:15" ht="30.75" customHeight="1" x14ac:dyDescent="0.3">
      <c r="A2" s="105" t="s">
        <v>74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</row>
    <row r="3" spans="1:15" ht="18.75" x14ac:dyDescent="0.3">
      <c r="A3" s="107"/>
      <c r="B3" s="108"/>
      <c r="C3" s="108"/>
      <c r="D3" s="108"/>
      <c r="E3" s="108"/>
      <c r="F3" s="108"/>
      <c r="G3" s="108"/>
      <c r="H3" s="109"/>
      <c r="I3" s="109"/>
      <c r="J3" s="109"/>
      <c r="K3" s="109"/>
    </row>
    <row r="4" spans="1:15" ht="29.25" customHeight="1" x14ac:dyDescent="0.3">
      <c r="A4" s="110" t="s">
        <v>68</v>
      </c>
      <c r="B4" s="113" t="s">
        <v>69</v>
      </c>
      <c r="C4" s="36"/>
      <c r="D4" s="115" t="s">
        <v>1</v>
      </c>
      <c r="E4" s="115"/>
      <c r="F4" s="115"/>
      <c r="G4" s="115"/>
      <c r="H4" s="115" t="s">
        <v>75</v>
      </c>
      <c r="I4" s="115"/>
      <c r="J4" s="115"/>
      <c r="K4" s="115"/>
      <c r="L4" s="115"/>
      <c r="M4" s="115"/>
      <c r="N4" s="115"/>
      <c r="O4" s="115"/>
    </row>
    <row r="5" spans="1:15" ht="122.25" customHeight="1" x14ac:dyDescent="0.3">
      <c r="A5" s="111"/>
      <c r="B5" s="114"/>
      <c r="C5" s="37" t="s">
        <v>34</v>
      </c>
      <c r="D5" s="5" t="s">
        <v>2</v>
      </c>
      <c r="E5" s="12" t="s">
        <v>3</v>
      </c>
      <c r="F5" s="5" t="s">
        <v>2</v>
      </c>
      <c r="G5" s="12" t="s">
        <v>3</v>
      </c>
      <c r="H5" s="116" t="s">
        <v>2</v>
      </c>
      <c r="I5" s="117"/>
      <c r="J5" s="118" t="s">
        <v>3</v>
      </c>
      <c r="K5" s="119"/>
      <c r="L5" s="120" t="s">
        <v>71</v>
      </c>
      <c r="M5" s="120"/>
      <c r="N5" s="121" t="s">
        <v>72</v>
      </c>
      <c r="O5" s="121"/>
    </row>
    <row r="6" spans="1:15" ht="24" customHeight="1" x14ac:dyDescent="0.3">
      <c r="A6" s="112"/>
      <c r="B6" s="114"/>
      <c r="C6" s="37"/>
      <c r="D6" s="122">
        <v>45854</v>
      </c>
      <c r="E6" s="123"/>
      <c r="F6" s="122">
        <v>45861</v>
      </c>
      <c r="G6" s="123"/>
      <c r="H6" s="7" t="s">
        <v>4</v>
      </c>
      <c r="I6" s="7" t="s">
        <v>5</v>
      </c>
      <c r="J6" s="9" t="s">
        <v>4</v>
      </c>
      <c r="K6" s="9" t="s">
        <v>5</v>
      </c>
      <c r="L6" s="16" t="s">
        <v>4</v>
      </c>
      <c r="M6" s="35" t="s">
        <v>70</v>
      </c>
      <c r="N6" s="16" t="s">
        <v>4</v>
      </c>
      <c r="O6" s="16" t="s">
        <v>70</v>
      </c>
    </row>
    <row r="7" spans="1:15" ht="18.75" x14ac:dyDescent="0.3">
      <c r="A7" s="3" t="s">
        <v>49</v>
      </c>
      <c r="B7" s="38" t="s">
        <v>6</v>
      </c>
      <c r="C7" s="38" t="s">
        <v>45</v>
      </c>
      <c r="D7" s="29">
        <v>599</v>
      </c>
      <c r="E7" s="13">
        <v>0</v>
      </c>
      <c r="F7" s="29">
        <v>599</v>
      </c>
      <c r="G7" s="13">
        <v>0</v>
      </c>
      <c r="H7" s="32">
        <f t="shared" ref="H7:H46" si="0">F7/D7*100</f>
        <v>100</v>
      </c>
      <c r="I7" s="6">
        <f t="shared" ref="I7:I46" si="1">F7-D7</f>
        <v>0</v>
      </c>
      <c r="J7" s="14">
        <v>0</v>
      </c>
      <c r="K7" s="17">
        <f t="shared" ref="K7:K46" si="2">G7-E7</f>
        <v>0</v>
      </c>
      <c r="L7" s="35">
        <f t="shared" ref="L7:L46" si="3">G7/F7*100</f>
        <v>0</v>
      </c>
      <c r="M7" s="35">
        <f t="shared" ref="M7:M16" si="4">G7-F7</f>
        <v>-599</v>
      </c>
      <c r="N7" s="103">
        <f>SUM(L7:L12)/5</f>
        <v>82.168758173064049</v>
      </c>
      <c r="O7" s="100">
        <f>SUM(M7:M12)/5</f>
        <v>-218.10800000000009</v>
      </c>
    </row>
    <row r="8" spans="1:15" ht="18.75" x14ac:dyDescent="0.3">
      <c r="A8" s="3" t="s">
        <v>50</v>
      </c>
      <c r="B8" s="38" t="s">
        <v>6</v>
      </c>
      <c r="C8" s="38"/>
      <c r="D8" s="30">
        <v>1003.3333333333334</v>
      </c>
      <c r="E8" s="31">
        <v>810.875</v>
      </c>
      <c r="F8" s="30">
        <v>849.33</v>
      </c>
      <c r="G8" s="31">
        <v>787.38</v>
      </c>
      <c r="H8" s="32">
        <f t="shared" si="0"/>
        <v>84.650830564784059</v>
      </c>
      <c r="I8" s="6">
        <f t="shared" si="1"/>
        <v>-154.00333333333333</v>
      </c>
      <c r="J8" s="14">
        <f t="shared" ref="J8:J46" si="5">G8/E8*100</f>
        <v>97.102512717743181</v>
      </c>
      <c r="K8" s="17">
        <f t="shared" si="2"/>
        <v>-23.495000000000005</v>
      </c>
      <c r="L8" s="20">
        <f t="shared" si="3"/>
        <v>92.706015329730491</v>
      </c>
      <c r="M8" s="35">
        <f t="shared" si="4"/>
        <v>-61.950000000000045</v>
      </c>
      <c r="N8" s="103"/>
      <c r="O8" s="100"/>
    </row>
    <row r="9" spans="1:15" ht="18.75" x14ac:dyDescent="0.3">
      <c r="A9" s="3" t="s">
        <v>10</v>
      </c>
      <c r="B9" s="38" t="s">
        <v>6</v>
      </c>
      <c r="C9" s="38"/>
      <c r="D9" s="30">
        <v>428.66666666666669</v>
      </c>
      <c r="E9" s="31">
        <v>237</v>
      </c>
      <c r="F9" s="30">
        <v>454.67</v>
      </c>
      <c r="G9" s="31">
        <v>244</v>
      </c>
      <c r="H9" s="32">
        <f t="shared" si="0"/>
        <v>106.0660964230171</v>
      </c>
      <c r="I9" s="6">
        <f t="shared" si="1"/>
        <v>26.00333333333333</v>
      </c>
      <c r="J9" s="14">
        <f t="shared" si="5"/>
        <v>102.9535864978903</v>
      </c>
      <c r="K9" s="17">
        <f t="shared" si="2"/>
        <v>7</v>
      </c>
      <c r="L9" s="20">
        <f t="shared" si="3"/>
        <v>53.665295708975734</v>
      </c>
      <c r="M9" s="35">
        <f t="shared" si="4"/>
        <v>-210.67000000000002</v>
      </c>
      <c r="N9" s="103"/>
      <c r="O9" s="100"/>
    </row>
    <row r="10" spans="1:15" ht="18.75" x14ac:dyDescent="0.3">
      <c r="A10" s="3" t="s">
        <v>7</v>
      </c>
      <c r="B10" s="38" t="s">
        <v>6</v>
      </c>
      <c r="C10" s="38"/>
      <c r="D10" s="30">
        <v>459</v>
      </c>
      <c r="E10" s="31">
        <v>446.25</v>
      </c>
      <c r="F10" s="30">
        <v>490.67</v>
      </c>
      <c r="G10" s="31">
        <v>455.75</v>
      </c>
      <c r="H10" s="32">
        <f t="shared" si="0"/>
        <v>106.89978213507625</v>
      </c>
      <c r="I10" s="6">
        <f t="shared" si="1"/>
        <v>31.670000000000016</v>
      </c>
      <c r="J10" s="14">
        <f t="shared" si="5"/>
        <v>102.12885154061624</v>
      </c>
      <c r="K10" s="17">
        <f t="shared" si="2"/>
        <v>9.5</v>
      </c>
      <c r="L10" s="20">
        <f t="shared" si="3"/>
        <v>92.883200521735588</v>
      </c>
      <c r="M10" s="35">
        <f t="shared" si="4"/>
        <v>-34.920000000000016</v>
      </c>
      <c r="N10" s="103"/>
      <c r="O10" s="100"/>
    </row>
    <row r="11" spans="1:15" ht="18.75" x14ac:dyDescent="0.3">
      <c r="A11" s="3" t="s">
        <v>11</v>
      </c>
      <c r="B11" s="38" t="s">
        <v>6</v>
      </c>
      <c r="C11" s="38"/>
      <c r="D11" s="30">
        <v>332.66666666666669</v>
      </c>
      <c r="E11" s="31">
        <v>292.25</v>
      </c>
      <c r="F11" s="30">
        <v>332.66666666666669</v>
      </c>
      <c r="G11" s="31">
        <v>291.25</v>
      </c>
      <c r="H11" s="33">
        <f t="shared" si="0"/>
        <v>100</v>
      </c>
      <c r="I11" s="28">
        <f t="shared" si="1"/>
        <v>0</v>
      </c>
      <c r="J11" s="14">
        <f t="shared" si="5"/>
        <v>99.65782720273738</v>
      </c>
      <c r="K11" s="17">
        <f t="shared" si="2"/>
        <v>-1</v>
      </c>
      <c r="L11" s="20">
        <f t="shared" si="3"/>
        <v>87.550100200400792</v>
      </c>
      <c r="M11" s="35">
        <f t="shared" si="4"/>
        <v>-41.416666666666686</v>
      </c>
      <c r="N11" s="103"/>
      <c r="O11" s="100"/>
    </row>
    <row r="12" spans="1:15" ht="18.75" x14ac:dyDescent="0.3">
      <c r="A12" s="3" t="s">
        <v>12</v>
      </c>
      <c r="B12" s="38" t="s">
        <v>6</v>
      </c>
      <c r="C12" s="38" t="s">
        <v>47</v>
      </c>
      <c r="D12" s="30">
        <v>893.33333333333337</v>
      </c>
      <c r="E12" s="31">
        <v>844.33333333333337</v>
      </c>
      <c r="F12" s="30">
        <v>893.33333333333337</v>
      </c>
      <c r="G12" s="31">
        <v>750.75</v>
      </c>
      <c r="H12" s="32">
        <f t="shared" si="0"/>
        <v>100</v>
      </c>
      <c r="I12" s="6">
        <f t="shared" si="1"/>
        <v>0</v>
      </c>
      <c r="J12" s="14">
        <f t="shared" si="5"/>
        <v>88.91630477694433</v>
      </c>
      <c r="K12" s="17">
        <f t="shared" si="2"/>
        <v>-93.583333333333371</v>
      </c>
      <c r="L12" s="20">
        <f t="shared" si="3"/>
        <v>84.039179104477611</v>
      </c>
      <c r="M12" s="35">
        <f t="shared" si="4"/>
        <v>-142.58333333333337</v>
      </c>
      <c r="N12" s="103"/>
      <c r="O12" s="100"/>
    </row>
    <row r="13" spans="1:15" ht="57" customHeight="1" x14ac:dyDescent="0.3">
      <c r="A13" s="3" t="s">
        <v>13</v>
      </c>
      <c r="B13" s="38" t="s">
        <v>6</v>
      </c>
      <c r="C13" s="38" t="s">
        <v>51</v>
      </c>
      <c r="D13" s="30">
        <v>89</v>
      </c>
      <c r="E13" s="31">
        <v>94.375</v>
      </c>
      <c r="F13" s="30">
        <v>99</v>
      </c>
      <c r="G13" s="31">
        <v>103.38</v>
      </c>
      <c r="H13" s="32">
        <f t="shared" si="0"/>
        <v>111.23595505617978</v>
      </c>
      <c r="I13" s="11">
        <f t="shared" si="1"/>
        <v>10</v>
      </c>
      <c r="J13" s="15">
        <f t="shared" si="5"/>
        <v>109.54172185430464</v>
      </c>
      <c r="K13" s="26">
        <f t="shared" si="2"/>
        <v>9.0049999999999955</v>
      </c>
      <c r="L13" s="20">
        <f t="shared" si="3"/>
        <v>104.42424242424242</v>
      </c>
      <c r="M13" s="35">
        <f t="shared" si="4"/>
        <v>4.3799999999999955</v>
      </c>
      <c r="N13" s="18"/>
      <c r="O13" s="2"/>
    </row>
    <row r="14" spans="1:15" ht="18.75" x14ac:dyDescent="0.3">
      <c r="A14" s="3" t="s">
        <v>67</v>
      </c>
      <c r="B14" s="38" t="s">
        <v>6</v>
      </c>
      <c r="C14" s="38"/>
      <c r="D14" s="30">
        <v>202.5</v>
      </c>
      <c r="E14" s="31">
        <v>167</v>
      </c>
      <c r="F14" s="30">
        <v>202.5</v>
      </c>
      <c r="G14" s="31">
        <v>169.33</v>
      </c>
      <c r="H14" s="33">
        <f t="shared" si="0"/>
        <v>100</v>
      </c>
      <c r="I14" s="27">
        <f t="shared" si="1"/>
        <v>0</v>
      </c>
      <c r="J14" s="15">
        <f t="shared" si="5"/>
        <v>101.39520958083834</v>
      </c>
      <c r="K14" s="26">
        <f t="shared" si="2"/>
        <v>2.3300000000000125</v>
      </c>
      <c r="L14" s="20">
        <f t="shared" si="3"/>
        <v>83.619753086419763</v>
      </c>
      <c r="M14" s="35">
        <f t="shared" si="4"/>
        <v>-33.169999999999987</v>
      </c>
      <c r="N14" s="18"/>
      <c r="O14" s="2"/>
    </row>
    <row r="15" spans="1:15" ht="18.75" x14ac:dyDescent="0.3">
      <c r="A15" s="3" t="s">
        <v>14</v>
      </c>
      <c r="B15" s="38" t="s">
        <v>6</v>
      </c>
      <c r="C15" s="38"/>
      <c r="D15" s="30">
        <v>539</v>
      </c>
      <c r="E15" s="31">
        <v>531.94000000000005</v>
      </c>
      <c r="F15" s="30">
        <v>539</v>
      </c>
      <c r="G15" s="31">
        <v>484.44</v>
      </c>
      <c r="H15" s="32">
        <f t="shared" si="0"/>
        <v>100</v>
      </c>
      <c r="I15" s="11">
        <f t="shared" si="1"/>
        <v>0</v>
      </c>
      <c r="J15" s="15">
        <f t="shared" si="5"/>
        <v>91.070421476106318</v>
      </c>
      <c r="K15" s="26">
        <f t="shared" si="2"/>
        <v>-47.500000000000057</v>
      </c>
      <c r="L15" s="20">
        <f t="shared" si="3"/>
        <v>89.877551020408163</v>
      </c>
      <c r="M15" s="35">
        <f t="shared" si="4"/>
        <v>-54.56</v>
      </c>
      <c r="N15" s="18"/>
      <c r="O15" s="2"/>
    </row>
    <row r="16" spans="1:15" ht="93.75" x14ac:dyDescent="0.3">
      <c r="A16" s="3" t="s">
        <v>15</v>
      </c>
      <c r="B16" s="38" t="s">
        <v>6</v>
      </c>
      <c r="C16" s="38" t="s">
        <v>65</v>
      </c>
      <c r="D16" s="30">
        <v>1279.67</v>
      </c>
      <c r="E16" s="31">
        <v>1200.8125</v>
      </c>
      <c r="F16" s="30">
        <v>1279.67</v>
      </c>
      <c r="G16" s="31">
        <v>981.41</v>
      </c>
      <c r="H16" s="33">
        <f t="shared" si="0"/>
        <v>100</v>
      </c>
      <c r="I16" s="27">
        <f t="shared" si="1"/>
        <v>0</v>
      </c>
      <c r="J16" s="14">
        <f t="shared" si="5"/>
        <v>81.728829438401078</v>
      </c>
      <c r="K16" s="17">
        <f t="shared" si="2"/>
        <v>-219.40250000000003</v>
      </c>
      <c r="L16" s="20">
        <f t="shared" si="3"/>
        <v>76.692428516726963</v>
      </c>
      <c r="M16" s="35">
        <f t="shared" si="4"/>
        <v>-298.2600000000001</v>
      </c>
      <c r="N16" s="103">
        <f>SUM(L16:L22)/7</f>
        <v>85.224535406656869</v>
      </c>
      <c r="O16" s="100">
        <f>SUM(M16:M22)/7</f>
        <v>-90.830238095238087</v>
      </c>
    </row>
    <row r="17" spans="1:15" ht="18.75" x14ac:dyDescent="0.3">
      <c r="A17" s="3" t="s">
        <v>35</v>
      </c>
      <c r="B17" s="38" t="s">
        <v>8</v>
      </c>
      <c r="C17" s="38" t="s">
        <v>48</v>
      </c>
      <c r="D17" s="30">
        <v>216.53333333333333</v>
      </c>
      <c r="E17" s="31">
        <v>181.69</v>
      </c>
      <c r="F17" s="30">
        <v>216.53333333333333</v>
      </c>
      <c r="G17" s="31">
        <v>172.69</v>
      </c>
      <c r="H17" s="33">
        <f t="shared" si="0"/>
        <v>100</v>
      </c>
      <c r="I17" s="28">
        <f t="shared" si="1"/>
        <v>0</v>
      </c>
      <c r="J17" s="14">
        <f t="shared" si="5"/>
        <v>95.046507787990535</v>
      </c>
      <c r="K17" s="17">
        <f t="shared" si="2"/>
        <v>-9</v>
      </c>
      <c r="L17" s="20">
        <f t="shared" si="3"/>
        <v>79.752155172413794</v>
      </c>
      <c r="M17" s="35">
        <f>G18-F18</f>
        <v>-95.613333333333287</v>
      </c>
      <c r="N17" s="103"/>
      <c r="O17" s="100"/>
    </row>
    <row r="18" spans="1:15" ht="18.75" x14ac:dyDescent="0.3">
      <c r="A18" s="3" t="s">
        <v>36</v>
      </c>
      <c r="B18" s="38" t="s">
        <v>6</v>
      </c>
      <c r="C18" s="38" t="s">
        <v>41</v>
      </c>
      <c r="D18" s="30">
        <v>429.33333333333331</v>
      </c>
      <c r="E18" s="31">
        <v>333.72</v>
      </c>
      <c r="F18" s="30">
        <v>429.33333333333331</v>
      </c>
      <c r="G18" s="31">
        <v>333.72</v>
      </c>
      <c r="H18" s="32">
        <f t="shared" si="0"/>
        <v>100</v>
      </c>
      <c r="I18" s="6">
        <f t="shared" si="1"/>
        <v>0</v>
      </c>
      <c r="J18" s="14">
        <f t="shared" si="5"/>
        <v>100</v>
      </c>
      <c r="K18" s="17">
        <f t="shared" si="2"/>
        <v>0</v>
      </c>
      <c r="L18" s="20">
        <f t="shared" si="3"/>
        <v>77.729813664596278</v>
      </c>
      <c r="M18" s="35">
        <f t="shared" ref="M18:M27" si="6">G18-F18</f>
        <v>-95.613333333333287</v>
      </c>
      <c r="N18" s="103"/>
      <c r="O18" s="100"/>
    </row>
    <row r="19" spans="1:15" ht="37.5" x14ac:dyDescent="0.3">
      <c r="A19" s="3" t="s">
        <v>37</v>
      </c>
      <c r="B19" s="38" t="s">
        <v>6</v>
      </c>
      <c r="C19" s="38" t="s">
        <v>52</v>
      </c>
      <c r="D19" s="30">
        <v>668</v>
      </c>
      <c r="E19" s="31">
        <v>499.80500000000001</v>
      </c>
      <c r="F19" s="30">
        <v>633.79999999999995</v>
      </c>
      <c r="G19" s="31">
        <v>499.80500000000001</v>
      </c>
      <c r="H19" s="32">
        <f t="shared" si="0"/>
        <v>94.880239520958071</v>
      </c>
      <c r="I19" s="6">
        <f t="shared" si="1"/>
        <v>-34.200000000000045</v>
      </c>
      <c r="J19" s="14">
        <f t="shared" si="5"/>
        <v>100</v>
      </c>
      <c r="K19" s="17">
        <f t="shared" si="2"/>
        <v>0</v>
      </c>
      <c r="L19" s="20">
        <f t="shared" si="3"/>
        <v>78.858472704323134</v>
      </c>
      <c r="M19" s="35">
        <f t="shared" si="6"/>
        <v>-133.99499999999995</v>
      </c>
      <c r="N19" s="103"/>
      <c r="O19" s="100"/>
    </row>
    <row r="20" spans="1:15" ht="38.25" customHeight="1" x14ac:dyDescent="0.3">
      <c r="A20" s="3" t="s">
        <v>38</v>
      </c>
      <c r="B20" s="38" t="s">
        <v>6</v>
      </c>
      <c r="C20" s="38" t="s">
        <v>52</v>
      </c>
      <c r="D20" s="30">
        <v>735</v>
      </c>
      <c r="E20" s="31">
        <v>710.33</v>
      </c>
      <c r="F20" s="30">
        <v>740.83</v>
      </c>
      <c r="G20" s="31">
        <v>710.33</v>
      </c>
      <c r="H20" s="32">
        <f t="shared" si="0"/>
        <v>100.79319727891156</v>
      </c>
      <c r="I20" s="6">
        <f t="shared" si="1"/>
        <v>5.8300000000000409</v>
      </c>
      <c r="J20" s="14">
        <f t="shared" si="5"/>
        <v>100</v>
      </c>
      <c r="K20" s="17">
        <f t="shared" si="2"/>
        <v>0</v>
      </c>
      <c r="L20" s="20">
        <f t="shared" si="3"/>
        <v>95.882996098970068</v>
      </c>
      <c r="M20" s="35">
        <f t="shared" si="6"/>
        <v>-30.5</v>
      </c>
      <c r="N20" s="103"/>
      <c r="O20" s="100"/>
    </row>
    <row r="21" spans="1:15" ht="37.5" x14ac:dyDescent="0.3">
      <c r="A21" s="3" t="s">
        <v>16</v>
      </c>
      <c r="B21" s="38" t="s">
        <v>8</v>
      </c>
      <c r="C21" s="38" t="s">
        <v>52</v>
      </c>
      <c r="D21" s="30">
        <v>144.66999999999999</v>
      </c>
      <c r="E21" s="31">
        <v>117.25</v>
      </c>
      <c r="F21" s="30">
        <v>144.33000000000001</v>
      </c>
      <c r="G21" s="31">
        <v>117.25</v>
      </c>
      <c r="H21" s="32">
        <f t="shared" si="0"/>
        <v>99.764982373678052</v>
      </c>
      <c r="I21" s="6">
        <f t="shared" si="1"/>
        <v>-0.33999999999997499</v>
      </c>
      <c r="J21" s="14">
        <f t="shared" si="5"/>
        <v>100</v>
      </c>
      <c r="K21" s="17">
        <f t="shared" si="2"/>
        <v>0</v>
      </c>
      <c r="L21" s="20">
        <f t="shared" si="3"/>
        <v>81.237441973255727</v>
      </c>
      <c r="M21" s="35">
        <f t="shared" si="6"/>
        <v>-27.080000000000013</v>
      </c>
      <c r="N21" s="103"/>
      <c r="O21" s="100"/>
    </row>
    <row r="22" spans="1:15" ht="18.75" x14ac:dyDescent="0.3">
      <c r="A22" s="3" t="s">
        <v>39</v>
      </c>
      <c r="B22" s="38" t="s">
        <v>6</v>
      </c>
      <c r="C22" s="38"/>
      <c r="D22" s="30">
        <v>705</v>
      </c>
      <c r="E22" s="31">
        <v>731.75</v>
      </c>
      <c r="F22" s="30">
        <v>705</v>
      </c>
      <c r="G22" s="31">
        <v>750.25</v>
      </c>
      <c r="H22" s="33">
        <f t="shared" si="0"/>
        <v>100</v>
      </c>
      <c r="I22" s="28">
        <f t="shared" si="1"/>
        <v>0</v>
      </c>
      <c r="J22" s="14">
        <f t="shared" si="5"/>
        <v>102.52818585582509</v>
      </c>
      <c r="K22" s="17">
        <f t="shared" si="2"/>
        <v>18.5</v>
      </c>
      <c r="L22" s="20">
        <f t="shared" si="3"/>
        <v>106.41843971631207</v>
      </c>
      <c r="M22" s="35">
        <f t="shared" si="6"/>
        <v>45.25</v>
      </c>
      <c r="N22" s="103"/>
      <c r="O22" s="100"/>
    </row>
    <row r="23" spans="1:15" ht="18.75" x14ac:dyDescent="0.3">
      <c r="A23" s="3" t="s">
        <v>17</v>
      </c>
      <c r="B23" s="38" t="s">
        <v>9</v>
      </c>
      <c r="C23" s="38"/>
      <c r="D23" s="30">
        <v>151.33333333333334</v>
      </c>
      <c r="E23" s="31">
        <v>137</v>
      </c>
      <c r="F23" s="30">
        <v>152</v>
      </c>
      <c r="G23" s="31">
        <v>148.75</v>
      </c>
      <c r="H23" s="32">
        <f t="shared" si="0"/>
        <v>100.44052863436124</v>
      </c>
      <c r="I23" s="6">
        <f t="shared" si="1"/>
        <v>0.66666666666665719</v>
      </c>
      <c r="J23" s="14">
        <f t="shared" si="5"/>
        <v>108.57664233576642</v>
      </c>
      <c r="K23" s="17">
        <f t="shared" si="2"/>
        <v>11.75</v>
      </c>
      <c r="L23" s="20">
        <f t="shared" si="3"/>
        <v>97.86184210526315</v>
      </c>
      <c r="M23" s="35">
        <f t="shared" si="6"/>
        <v>-3.25</v>
      </c>
      <c r="N23" s="18"/>
      <c r="O23" s="2"/>
    </row>
    <row r="24" spans="1:15" ht="18.75" x14ac:dyDescent="0.3">
      <c r="A24" s="3" t="s">
        <v>18</v>
      </c>
      <c r="B24" s="38" t="s">
        <v>6</v>
      </c>
      <c r="C24" s="38" t="s">
        <v>53</v>
      </c>
      <c r="D24" s="30">
        <v>117.66666666666667</v>
      </c>
      <c r="E24" s="31">
        <v>96.7</v>
      </c>
      <c r="F24" s="30">
        <v>117.66666666666667</v>
      </c>
      <c r="G24" s="31">
        <v>96.7</v>
      </c>
      <c r="H24" s="32">
        <f t="shared" si="0"/>
        <v>100</v>
      </c>
      <c r="I24" s="6">
        <f t="shared" si="1"/>
        <v>0</v>
      </c>
      <c r="J24" s="14">
        <f t="shared" si="5"/>
        <v>100</v>
      </c>
      <c r="K24" s="17">
        <f t="shared" si="2"/>
        <v>0</v>
      </c>
      <c r="L24" s="20">
        <f t="shared" si="3"/>
        <v>82.181303116147305</v>
      </c>
      <c r="M24" s="35">
        <f t="shared" si="6"/>
        <v>-20.966666666666669</v>
      </c>
      <c r="N24" s="18"/>
      <c r="O24" s="2"/>
    </row>
    <row r="25" spans="1:15" ht="56.25" x14ac:dyDescent="0.3">
      <c r="A25" s="3" t="s">
        <v>19</v>
      </c>
      <c r="B25" s="38" t="s">
        <v>6</v>
      </c>
      <c r="C25" s="38" t="s">
        <v>54</v>
      </c>
      <c r="D25" s="30">
        <v>381</v>
      </c>
      <c r="E25" s="31">
        <v>280.07749999999999</v>
      </c>
      <c r="F25" s="30">
        <v>395.33</v>
      </c>
      <c r="G25" s="31">
        <v>267.83</v>
      </c>
      <c r="H25" s="32">
        <f t="shared" si="0"/>
        <v>103.76115485564303</v>
      </c>
      <c r="I25" s="6">
        <f t="shared" si="1"/>
        <v>14.329999999999984</v>
      </c>
      <c r="J25" s="14">
        <f t="shared" si="5"/>
        <v>95.627103212503684</v>
      </c>
      <c r="K25" s="17">
        <f t="shared" si="2"/>
        <v>-12.247500000000002</v>
      </c>
      <c r="L25" s="20">
        <f t="shared" si="3"/>
        <v>67.748463309134138</v>
      </c>
      <c r="M25" s="35">
        <f t="shared" si="6"/>
        <v>-127.5</v>
      </c>
      <c r="N25" s="18"/>
      <c r="O25" s="2"/>
    </row>
    <row r="26" spans="1:15" ht="56.25" x14ac:dyDescent="0.3">
      <c r="A26" s="3" t="s">
        <v>40</v>
      </c>
      <c r="B26" s="38" t="s">
        <v>6</v>
      </c>
      <c r="C26" s="38" t="s">
        <v>55</v>
      </c>
      <c r="D26" s="30">
        <v>356</v>
      </c>
      <c r="E26" s="31">
        <v>330.73750000000001</v>
      </c>
      <c r="F26" s="30">
        <v>358.67</v>
      </c>
      <c r="G26" s="31">
        <v>330.73750000000001</v>
      </c>
      <c r="H26" s="32">
        <f t="shared" si="0"/>
        <v>100.75</v>
      </c>
      <c r="I26" s="6">
        <f t="shared" si="1"/>
        <v>2.6700000000000159</v>
      </c>
      <c r="J26" s="14">
        <f t="shared" si="5"/>
        <v>100</v>
      </c>
      <c r="K26" s="17">
        <f t="shared" si="2"/>
        <v>0</v>
      </c>
      <c r="L26" s="20">
        <f t="shared" si="3"/>
        <v>92.21220063010567</v>
      </c>
      <c r="M26" s="35">
        <f t="shared" si="6"/>
        <v>-27.932500000000005</v>
      </c>
      <c r="N26" s="18"/>
      <c r="O26" s="2"/>
    </row>
    <row r="27" spans="1:15" ht="18.75" x14ac:dyDescent="0.3">
      <c r="A27" s="3" t="s">
        <v>20</v>
      </c>
      <c r="B27" s="38" t="s">
        <v>6</v>
      </c>
      <c r="C27" s="38" t="s">
        <v>56</v>
      </c>
      <c r="D27" s="30">
        <v>926.66666666666663</v>
      </c>
      <c r="E27" s="31">
        <v>761.25</v>
      </c>
      <c r="F27" s="30">
        <v>920</v>
      </c>
      <c r="G27" s="31">
        <v>661.67</v>
      </c>
      <c r="H27" s="32">
        <f t="shared" si="0"/>
        <v>99.280575539568346</v>
      </c>
      <c r="I27" s="6">
        <f t="shared" si="1"/>
        <v>-6.6666666666666288</v>
      </c>
      <c r="J27" s="14">
        <f t="shared" si="5"/>
        <v>86.918883415435133</v>
      </c>
      <c r="K27" s="17">
        <f t="shared" si="2"/>
        <v>-99.580000000000041</v>
      </c>
      <c r="L27" s="20">
        <f t="shared" si="3"/>
        <v>71.920652173913041</v>
      </c>
      <c r="M27" s="35">
        <f t="shared" si="6"/>
        <v>-258.33000000000004</v>
      </c>
      <c r="N27" s="18"/>
      <c r="O27" s="2"/>
    </row>
    <row r="28" spans="1:15" ht="18.75" x14ac:dyDescent="0.3">
      <c r="A28" s="3" t="s">
        <v>21</v>
      </c>
      <c r="B28" s="38" t="s">
        <v>6</v>
      </c>
      <c r="C28" s="38"/>
      <c r="D28" s="30">
        <v>58.733333333333327</v>
      </c>
      <c r="E28" s="31">
        <v>46.95</v>
      </c>
      <c r="F28" s="30">
        <v>59.67</v>
      </c>
      <c r="G28" s="31">
        <v>45.7</v>
      </c>
      <c r="H28" s="32">
        <f t="shared" si="0"/>
        <v>101.59477866061295</v>
      </c>
      <c r="I28" s="6">
        <f t="shared" si="1"/>
        <v>0.93666666666667453</v>
      </c>
      <c r="J28" s="14">
        <f t="shared" si="5"/>
        <v>97.337593184238543</v>
      </c>
      <c r="K28" s="17">
        <f t="shared" si="2"/>
        <v>-1.25</v>
      </c>
      <c r="L28" s="20">
        <f t="shared" si="3"/>
        <v>76.587900117311875</v>
      </c>
      <c r="M28" s="35">
        <f>G29-F29</f>
        <v>-944.40333333333319</v>
      </c>
      <c r="N28" s="18"/>
      <c r="O28" s="2"/>
    </row>
    <row r="29" spans="1:15" ht="18.75" x14ac:dyDescent="0.3">
      <c r="A29" s="3" t="s">
        <v>22</v>
      </c>
      <c r="B29" s="38" t="s">
        <v>6</v>
      </c>
      <c r="C29" s="38" t="s">
        <v>57</v>
      </c>
      <c r="D29" s="30">
        <v>3446.1533333333332</v>
      </c>
      <c r="E29" s="31">
        <v>2669</v>
      </c>
      <c r="F29" s="30">
        <v>3446.1533333333332</v>
      </c>
      <c r="G29" s="31">
        <v>2501.75</v>
      </c>
      <c r="H29" s="32">
        <f t="shared" si="0"/>
        <v>100</v>
      </c>
      <c r="I29" s="6">
        <f t="shared" si="1"/>
        <v>0</v>
      </c>
      <c r="J29" s="14">
        <f t="shared" si="5"/>
        <v>93.733608092918701</v>
      </c>
      <c r="K29" s="17">
        <f t="shared" si="2"/>
        <v>-167.25</v>
      </c>
      <c r="L29" s="20">
        <f t="shared" si="3"/>
        <v>72.595434910034967</v>
      </c>
      <c r="M29" s="35">
        <f>G29-F29</f>
        <v>-944.40333333333319</v>
      </c>
      <c r="N29" s="18"/>
      <c r="O29" s="2"/>
    </row>
    <row r="30" spans="1:15" ht="18.75" x14ac:dyDescent="0.3">
      <c r="A30" s="3" t="s">
        <v>23</v>
      </c>
      <c r="B30" s="38" t="s">
        <v>6</v>
      </c>
      <c r="C30" s="38" t="s">
        <v>58</v>
      </c>
      <c r="D30" s="30">
        <v>60.666666666666664</v>
      </c>
      <c r="E30" s="31">
        <v>64.6875</v>
      </c>
      <c r="F30" s="30">
        <v>63.67</v>
      </c>
      <c r="G30" s="31">
        <v>61.19</v>
      </c>
      <c r="H30" s="32">
        <f t="shared" si="0"/>
        <v>104.95054945054947</v>
      </c>
      <c r="I30" s="6">
        <f t="shared" si="1"/>
        <v>3.0033333333333374</v>
      </c>
      <c r="J30" s="14">
        <f t="shared" si="5"/>
        <v>94.593236714975831</v>
      </c>
      <c r="K30" s="17">
        <f t="shared" si="2"/>
        <v>-3.4975000000000023</v>
      </c>
      <c r="L30" s="20">
        <f t="shared" si="3"/>
        <v>96.104915972985708</v>
      </c>
      <c r="M30" s="35">
        <f>G31-F31</f>
        <v>-20</v>
      </c>
      <c r="N30" s="18"/>
      <c r="O30" s="2"/>
    </row>
    <row r="31" spans="1:15" ht="37.5" x14ac:dyDescent="0.3">
      <c r="A31" s="3" t="s">
        <v>24</v>
      </c>
      <c r="B31" s="38" t="s">
        <v>6</v>
      </c>
      <c r="C31" s="38"/>
      <c r="D31" s="30">
        <v>100.66666666666667</v>
      </c>
      <c r="E31" s="31">
        <v>83.966666666666669</v>
      </c>
      <c r="F31" s="30">
        <v>104.67</v>
      </c>
      <c r="G31" s="31">
        <v>84.67</v>
      </c>
      <c r="H31" s="32">
        <f t="shared" si="0"/>
        <v>103.97682119205298</v>
      </c>
      <c r="I31" s="6">
        <f t="shared" si="1"/>
        <v>4.0033333333333303</v>
      </c>
      <c r="J31" s="14">
        <f t="shared" si="5"/>
        <v>100.83763398173879</v>
      </c>
      <c r="K31" s="17">
        <f t="shared" si="2"/>
        <v>0.70333333333333314</v>
      </c>
      <c r="L31" s="20">
        <f t="shared" si="3"/>
        <v>80.892328269800331</v>
      </c>
      <c r="M31" s="35">
        <f t="shared" ref="M31:M46" si="7">G31-F31</f>
        <v>-20</v>
      </c>
      <c r="N31" s="103">
        <f>SUM(L31:L32)/2</f>
        <v>84.363778380770157</v>
      </c>
      <c r="O31" s="100">
        <f>SUM(M31:M32)/2</f>
        <v>-15.669999999999995</v>
      </c>
    </row>
    <row r="32" spans="1:15" ht="37.5" x14ac:dyDescent="0.3">
      <c r="A32" s="3" t="s">
        <v>0</v>
      </c>
      <c r="B32" s="38" t="s">
        <v>6</v>
      </c>
      <c r="C32" s="38"/>
      <c r="D32" s="30">
        <v>93.219999999999985</v>
      </c>
      <c r="E32" s="31">
        <v>81.582499999999996</v>
      </c>
      <c r="F32" s="30">
        <v>93.219999999999985</v>
      </c>
      <c r="G32" s="31">
        <v>81.88</v>
      </c>
      <c r="H32" s="32">
        <f t="shared" si="0"/>
        <v>100</v>
      </c>
      <c r="I32" s="6">
        <f t="shared" si="1"/>
        <v>0</v>
      </c>
      <c r="J32" s="14">
        <f t="shared" si="5"/>
        <v>100.36466153893298</v>
      </c>
      <c r="K32" s="17">
        <f t="shared" si="2"/>
        <v>0.29749999999999943</v>
      </c>
      <c r="L32" s="35">
        <f t="shared" si="3"/>
        <v>87.835228491739983</v>
      </c>
      <c r="M32" s="35">
        <f t="shared" si="7"/>
        <v>-11.339999999999989</v>
      </c>
      <c r="N32" s="103"/>
      <c r="O32" s="100"/>
    </row>
    <row r="33" spans="1:15" ht="18.75" x14ac:dyDescent="0.3">
      <c r="A33" s="3" t="s">
        <v>25</v>
      </c>
      <c r="B33" s="38" t="s">
        <v>6</v>
      </c>
      <c r="C33" s="38" t="s">
        <v>53</v>
      </c>
      <c r="D33" s="30">
        <v>124</v>
      </c>
      <c r="E33" s="31">
        <v>102.65</v>
      </c>
      <c r="F33" s="30">
        <v>124</v>
      </c>
      <c r="G33" s="31">
        <v>100.15</v>
      </c>
      <c r="H33" s="32">
        <f t="shared" si="0"/>
        <v>100</v>
      </c>
      <c r="I33" s="6">
        <f t="shared" si="1"/>
        <v>0</v>
      </c>
      <c r="J33" s="14">
        <f t="shared" si="5"/>
        <v>97.564539698002932</v>
      </c>
      <c r="K33" s="17">
        <f t="shared" si="2"/>
        <v>-2.5</v>
      </c>
      <c r="L33" s="20">
        <f t="shared" si="3"/>
        <v>80.766129032258078</v>
      </c>
      <c r="M33" s="35">
        <f t="shared" si="7"/>
        <v>-23.849999999999994</v>
      </c>
      <c r="N33" s="103">
        <f>SUM(L33:L38)/6</f>
        <v>86.687201420116196</v>
      </c>
      <c r="O33" s="100">
        <f>SUM(M33:M38)/6</f>
        <v>-13.745555555555553</v>
      </c>
    </row>
    <row r="34" spans="1:15" ht="18.75" x14ac:dyDescent="0.3">
      <c r="A34" s="3" t="s">
        <v>63</v>
      </c>
      <c r="B34" s="38" t="s">
        <v>6</v>
      </c>
      <c r="C34" s="38"/>
      <c r="D34" s="30">
        <v>75.666666666666671</v>
      </c>
      <c r="E34" s="31">
        <v>64.0625</v>
      </c>
      <c r="F34" s="30">
        <v>75.666666666666671</v>
      </c>
      <c r="G34" s="31">
        <v>64.06</v>
      </c>
      <c r="H34" s="32">
        <f t="shared" si="0"/>
        <v>100</v>
      </c>
      <c r="I34" s="6">
        <f t="shared" si="1"/>
        <v>0</v>
      </c>
      <c r="J34" s="14">
        <f t="shared" si="5"/>
        <v>99.996097560975613</v>
      </c>
      <c r="K34" s="17">
        <f t="shared" si="2"/>
        <v>-2.4999999999977263E-3</v>
      </c>
      <c r="L34" s="20">
        <f t="shared" si="3"/>
        <v>84.66079295154185</v>
      </c>
      <c r="M34" s="35">
        <f t="shared" si="7"/>
        <v>-11.606666666666669</v>
      </c>
      <c r="N34" s="103"/>
      <c r="O34" s="100"/>
    </row>
    <row r="35" spans="1:15" ht="18.75" x14ac:dyDescent="0.3">
      <c r="A35" s="3" t="s">
        <v>26</v>
      </c>
      <c r="B35" s="38" t="s">
        <v>6</v>
      </c>
      <c r="C35" s="38" t="s">
        <v>59</v>
      </c>
      <c r="D35" s="30">
        <v>81.333333333333329</v>
      </c>
      <c r="E35" s="31">
        <v>70.150000000000006</v>
      </c>
      <c r="F35" s="30">
        <v>81.333333333333329</v>
      </c>
      <c r="G35" s="31">
        <v>65.7</v>
      </c>
      <c r="H35" s="33">
        <f t="shared" si="0"/>
        <v>100</v>
      </c>
      <c r="I35" s="28">
        <f t="shared" si="1"/>
        <v>0</v>
      </c>
      <c r="J35" s="14">
        <f t="shared" si="5"/>
        <v>93.656450463292941</v>
      </c>
      <c r="K35" s="17">
        <f t="shared" si="2"/>
        <v>-4.4500000000000028</v>
      </c>
      <c r="L35" s="20">
        <f t="shared" si="3"/>
        <v>80.778688524590166</v>
      </c>
      <c r="M35" s="35">
        <f t="shared" si="7"/>
        <v>-15.633333333333326</v>
      </c>
      <c r="N35" s="103"/>
      <c r="O35" s="100"/>
    </row>
    <row r="36" spans="1:15" ht="18.75" x14ac:dyDescent="0.3">
      <c r="A36" s="3" t="s">
        <v>42</v>
      </c>
      <c r="B36" s="38" t="s">
        <v>6</v>
      </c>
      <c r="C36" s="38" t="s">
        <v>53</v>
      </c>
      <c r="D36" s="30">
        <v>97.833333333333329</v>
      </c>
      <c r="E36" s="31">
        <v>68.4375</v>
      </c>
      <c r="F36" s="30">
        <v>97.833333333333329</v>
      </c>
      <c r="G36" s="31">
        <v>68.44</v>
      </c>
      <c r="H36" s="32">
        <f t="shared" si="0"/>
        <v>100</v>
      </c>
      <c r="I36" s="6">
        <f t="shared" si="1"/>
        <v>0</v>
      </c>
      <c r="J36" s="14">
        <f t="shared" si="5"/>
        <v>100.00365296803653</v>
      </c>
      <c r="K36" s="17">
        <f t="shared" si="2"/>
        <v>2.4999999999977263E-3</v>
      </c>
      <c r="L36" s="20">
        <f t="shared" si="3"/>
        <v>69.955706984667799</v>
      </c>
      <c r="M36" s="35">
        <f t="shared" si="7"/>
        <v>-29.393333333333331</v>
      </c>
      <c r="N36" s="103"/>
      <c r="O36" s="100"/>
    </row>
    <row r="37" spans="1:15" ht="18.75" x14ac:dyDescent="0.3">
      <c r="A37" s="3" t="s">
        <v>43</v>
      </c>
      <c r="B37" s="38" t="s">
        <v>6</v>
      </c>
      <c r="C37" s="38" t="s">
        <v>45</v>
      </c>
      <c r="D37" s="30">
        <v>160</v>
      </c>
      <c r="E37" s="31">
        <v>110.29666666666667</v>
      </c>
      <c r="F37" s="30">
        <v>143.72999999999999</v>
      </c>
      <c r="G37" s="31">
        <v>110.3</v>
      </c>
      <c r="H37" s="32">
        <f t="shared" si="0"/>
        <v>89.831249999999997</v>
      </c>
      <c r="I37" s="6">
        <f t="shared" si="1"/>
        <v>-16.27000000000001</v>
      </c>
      <c r="J37" s="14">
        <f t="shared" si="5"/>
        <v>100.00302215237693</v>
      </c>
      <c r="K37" s="17">
        <f t="shared" si="2"/>
        <v>3.3333333333303017E-3</v>
      </c>
      <c r="L37" s="20">
        <f t="shared" si="3"/>
        <v>76.74111180686009</v>
      </c>
      <c r="M37" s="35">
        <f t="shared" si="7"/>
        <v>-33.429999999999993</v>
      </c>
      <c r="N37" s="103"/>
      <c r="O37" s="100"/>
    </row>
    <row r="38" spans="1:15" ht="18.75" x14ac:dyDescent="0.3">
      <c r="A38" s="3" t="s">
        <v>44</v>
      </c>
      <c r="B38" s="38" t="s">
        <v>6</v>
      </c>
      <c r="C38" s="38" t="s">
        <v>41</v>
      </c>
      <c r="D38" s="30">
        <v>155.5</v>
      </c>
      <c r="E38" s="31">
        <v>146.94</v>
      </c>
      <c r="F38" s="30">
        <v>115.5</v>
      </c>
      <c r="G38" s="31">
        <v>146.94</v>
      </c>
      <c r="H38" s="32">
        <f t="shared" si="0"/>
        <v>74.276527331189712</v>
      </c>
      <c r="I38" s="6">
        <f t="shared" si="1"/>
        <v>-40</v>
      </c>
      <c r="J38" s="14">
        <f t="shared" si="5"/>
        <v>100</v>
      </c>
      <c r="K38" s="17">
        <f t="shared" si="2"/>
        <v>0</v>
      </c>
      <c r="L38" s="20">
        <f t="shared" si="3"/>
        <v>127.22077922077921</v>
      </c>
      <c r="M38" s="35">
        <f t="shared" si="7"/>
        <v>31.439999999999998</v>
      </c>
      <c r="N38" s="103"/>
      <c r="O38" s="100"/>
    </row>
    <row r="39" spans="1:15" ht="18.75" x14ac:dyDescent="0.3">
      <c r="A39" s="3" t="s">
        <v>27</v>
      </c>
      <c r="B39" s="38" t="s">
        <v>6</v>
      </c>
      <c r="C39" s="38"/>
      <c r="D39" s="30">
        <v>99</v>
      </c>
      <c r="E39" s="31">
        <v>93</v>
      </c>
      <c r="F39" s="30">
        <v>112.33</v>
      </c>
      <c r="G39" s="31">
        <v>90.25</v>
      </c>
      <c r="H39" s="32">
        <f t="shared" si="0"/>
        <v>113.46464646464646</v>
      </c>
      <c r="I39" s="6">
        <f t="shared" si="1"/>
        <v>13.329999999999998</v>
      </c>
      <c r="J39" s="14">
        <f t="shared" si="5"/>
        <v>97.043010752688176</v>
      </c>
      <c r="K39" s="17">
        <f t="shared" si="2"/>
        <v>-2.75</v>
      </c>
      <c r="L39" s="20">
        <f t="shared" si="3"/>
        <v>80.34363037478856</v>
      </c>
      <c r="M39" s="35">
        <f t="shared" si="7"/>
        <v>-22.08</v>
      </c>
      <c r="N39" s="103">
        <f>SUM(L39:L45)/6</f>
        <v>100.24055552253782</v>
      </c>
      <c r="O39" s="100">
        <f>SUM(M39:M45)/6</f>
        <v>-29.228333333333335</v>
      </c>
    </row>
    <row r="40" spans="1:15" ht="18.75" x14ac:dyDescent="0.3">
      <c r="A40" s="3" t="s">
        <v>28</v>
      </c>
      <c r="B40" s="38" t="s">
        <v>6</v>
      </c>
      <c r="C40" s="38"/>
      <c r="D40" s="30">
        <v>93.67</v>
      </c>
      <c r="E40" s="31">
        <v>85.333333333333329</v>
      </c>
      <c r="F40" s="30">
        <v>92</v>
      </c>
      <c r="G40" s="31">
        <v>87.06</v>
      </c>
      <c r="H40" s="32">
        <f t="shared" si="0"/>
        <v>98.217145297320371</v>
      </c>
      <c r="I40" s="6">
        <f t="shared" si="1"/>
        <v>-1.6700000000000017</v>
      </c>
      <c r="J40" s="14">
        <f t="shared" si="5"/>
        <v>102.0234375</v>
      </c>
      <c r="K40" s="17">
        <f t="shared" si="2"/>
        <v>1.7266666666666737</v>
      </c>
      <c r="L40" s="20">
        <f t="shared" si="3"/>
        <v>94.630434782608702</v>
      </c>
      <c r="M40" s="35">
        <f t="shared" si="7"/>
        <v>-4.9399999999999977</v>
      </c>
      <c r="N40" s="103"/>
      <c r="O40" s="100"/>
    </row>
    <row r="41" spans="1:15" ht="18.75" x14ac:dyDescent="0.3">
      <c r="A41" s="3" t="s">
        <v>29</v>
      </c>
      <c r="B41" s="38" t="s">
        <v>6</v>
      </c>
      <c r="C41" s="38"/>
      <c r="D41" s="30">
        <v>93.33</v>
      </c>
      <c r="E41" s="31">
        <v>89.375</v>
      </c>
      <c r="F41" s="30">
        <v>96.67</v>
      </c>
      <c r="G41" s="31">
        <v>87.13</v>
      </c>
      <c r="H41" s="32">
        <f t="shared" si="0"/>
        <v>103.57869923925855</v>
      </c>
      <c r="I41" s="6">
        <f t="shared" si="1"/>
        <v>3.3400000000000034</v>
      </c>
      <c r="J41" s="14">
        <f t="shared" si="5"/>
        <v>97.488111888111888</v>
      </c>
      <c r="K41" s="17">
        <f t="shared" si="2"/>
        <v>-2.2450000000000045</v>
      </c>
      <c r="L41" s="20">
        <f t="shared" si="3"/>
        <v>90.131374780179982</v>
      </c>
      <c r="M41" s="35">
        <f t="shared" si="7"/>
        <v>-9.5400000000000063</v>
      </c>
      <c r="N41" s="103"/>
      <c r="O41" s="100"/>
    </row>
    <row r="42" spans="1:15" ht="18.75" x14ac:dyDescent="0.3">
      <c r="A42" s="3" t="s">
        <v>30</v>
      </c>
      <c r="B42" s="38" t="s">
        <v>6</v>
      </c>
      <c r="C42" s="38"/>
      <c r="D42" s="30">
        <v>119.33</v>
      </c>
      <c r="E42" s="31">
        <v>117.81</v>
      </c>
      <c r="F42" s="30">
        <v>122.67</v>
      </c>
      <c r="G42" s="31">
        <v>110.31</v>
      </c>
      <c r="H42" s="32">
        <f t="shared" si="0"/>
        <v>102.79896086482863</v>
      </c>
      <c r="I42" s="6">
        <f t="shared" si="1"/>
        <v>3.3400000000000034</v>
      </c>
      <c r="J42" s="28">
        <f t="shared" si="5"/>
        <v>93.633817163228926</v>
      </c>
      <c r="K42" s="34">
        <f t="shared" si="2"/>
        <v>-7.5</v>
      </c>
      <c r="L42" s="20">
        <f t="shared" si="3"/>
        <v>89.924186842748838</v>
      </c>
      <c r="M42" s="35">
        <f t="shared" si="7"/>
        <v>-12.36</v>
      </c>
      <c r="N42" s="103"/>
      <c r="O42" s="100"/>
    </row>
    <row r="43" spans="1:15" ht="18.75" x14ac:dyDescent="0.3">
      <c r="A43" s="3" t="s">
        <v>64</v>
      </c>
      <c r="B43" s="38" t="s">
        <v>6</v>
      </c>
      <c r="C43" s="38"/>
      <c r="D43" s="30">
        <v>114.33</v>
      </c>
      <c r="E43" s="31">
        <v>96.125</v>
      </c>
      <c r="F43" s="30">
        <v>111</v>
      </c>
      <c r="G43" s="31">
        <v>86.13</v>
      </c>
      <c r="H43" s="33">
        <f t="shared" si="0"/>
        <v>97.087378640776706</v>
      </c>
      <c r="I43" s="28">
        <f t="shared" si="1"/>
        <v>-3.3299999999999983</v>
      </c>
      <c r="J43" s="14">
        <f t="shared" si="5"/>
        <v>89.602080624187252</v>
      </c>
      <c r="K43" s="17">
        <f t="shared" si="2"/>
        <v>-9.9950000000000045</v>
      </c>
      <c r="L43" s="20">
        <f t="shared" si="3"/>
        <v>77.594594594594597</v>
      </c>
      <c r="M43" s="35">
        <f t="shared" si="7"/>
        <v>-24.870000000000005</v>
      </c>
      <c r="N43" s="103"/>
      <c r="O43" s="100"/>
    </row>
    <row r="44" spans="1:15" ht="37.5" x14ac:dyDescent="0.3">
      <c r="A44" s="3" t="s">
        <v>31</v>
      </c>
      <c r="B44" s="38" t="s">
        <v>6</v>
      </c>
      <c r="C44" s="38" t="s">
        <v>52</v>
      </c>
      <c r="D44" s="30">
        <v>259.5</v>
      </c>
      <c r="E44" s="31">
        <v>249.33</v>
      </c>
      <c r="F44" s="30">
        <v>324</v>
      </c>
      <c r="G44" s="31">
        <v>300</v>
      </c>
      <c r="H44" s="32">
        <f t="shared" si="0"/>
        <v>124.85549132947978</v>
      </c>
      <c r="I44" s="6">
        <f t="shared" si="1"/>
        <v>64.5</v>
      </c>
      <c r="J44" s="28">
        <f t="shared" si="5"/>
        <v>120.32246420406689</v>
      </c>
      <c r="K44" s="34">
        <f t="shared" si="2"/>
        <v>50.669999999999987</v>
      </c>
      <c r="L44" s="20">
        <f t="shared" si="3"/>
        <v>92.592592592592595</v>
      </c>
      <c r="M44" s="35">
        <f t="shared" si="7"/>
        <v>-24</v>
      </c>
      <c r="N44" s="103"/>
      <c r="O44" s="100"/>
    </row>
    <row r="45" spans="1:15" ht="37.5" x14ac:dyDescent="0.3">
      <c r="A45" s="3" t="s">
        <v>46</v>
      </c>
      <c r="B45" s="38" t="s">
        <v>6</v>
      </c>
      <c r="C45" s="38" t="s">
        <v>52</v>
      </c>
      <c r="D45" s="30">
        <v>344.33</v>
      </c>
      <c r="E45" s="31">
        <v>306.25</v>
      </c>
      <c r="F45" s="30">
        <v>326.33</v>
      </c>
      <c r="G45" s="31">
        <v>248.75</v>
      </c>
      <c r="H45" s="32">
        <f t="shared" si="0"/>
        <v>94.772456654953103</v>
      </c>
      <c r="I45" s="6">
        <f t="shared" si="1"/>
        <v>-18</v>
      </c>
      <c r="J45" s="14">
        <f t="shared" si="5"/>
        <v>81.224489795918359</v>
      </c>
      <c r="K45" s="17">
        <f t="shared" si="2"/>
        <v>-57.5</v>
      </c>
      <c r="L45" s="20">
        <f t="shared" si="3"/>
        <v>76.226519167713676</v>
      </c>
      <c r="M45" s="35">
        <f t="shared" si="7"/>
        <v>-77.579999999999984</v>
      </c>
      <c r="N45" s="103"/>
      <c r="O45" s="100"/>
    </row>
    <row r="46" spans="1:15" ht="18.75" x14ac:dyDescent="0.3">
      <c r="A46" s="3" t="s">
        <v>32</v>
      </c>
      <c r="B46" s="38" t="s">
        <v>6</v>
      </c>
      <c r="C46" s="38" t="s">
        <v>60</v>
      </c>
      <c r="D46" s="30">
        <v>317</v>
      </c>
      <c r="E46" s="13">
        <v>222.75</v>
      </c>
      <c r="F46" s="30">
        <v>289.67</v>
      </c>
      <c r="G46" s="13">
        <v>225.67</v>
      </c>
      <c r="H46" s="32">
        <f t="shared" si="0"/>
        <v>91.378548895899058</v>
      </c>
      <c r="I46" s="6">
        <f t="shared" si="1"/>
        <v>-27.329999999999984</v>
      </c>
      <c r="J46" s="14">
        <f t="shared" si="5"/>
        <v>101.31088664421996</v>
      </c>
      <c r="K46" s="17">
        <f t="shared" si="2"/>
        <v>2.9199999999999875</v>
      </c>
      <c r="L46" s="20">
        <f t="shared" si="3"/>
        <v>77.905892912624694</v>
      </c>
      <c r="M46" s="35">
        <f t="shared" si="7"/>
        <v>-64.000000000000028</v>
      </c>
      <c r="N46" s="18"/>
      <c r="O46" s="2"/>
    </row>
    <row r="47" spans="1:15" ht="45.75" customHeight="1" x14ac:dyDescent="0.3">
      <c r="A47" s="101" t="s">
        <v>61</v>
      </c>
      <c r="B47" s="101"/>
      <c r="C47" s="101"/>
      <c r="D47" s="101"/>
      <c r="E47" s="101"/>
      <c r="F47" s="101"/>
      <c r="G47" s="101"/>
      <c r="H47" s="101"/>
      <c r="I47" s="101"/>
      <c r="J47" s="101"/>
      <c r="K47" s="101"/>
      <c r="L47" s="19">
        <f>SUM(L6:L46)/39</f>
        <v>84.891020228409573</v>
      </c>
      <c r="M47" s="19">
        <f>SUM(M6:M46)/40</f>
        <v>-112.74177083333332</v>
      </c>
    </row>
    <row r="48" spans="1:15" ht="18.75" x14ac:dyDescent="0.3"/>
    <row r="49" spans="1:3" ht="18.75" x14ac:dyDescent="0.3">
      <c r="A49" s="102" t="s">
        <v>66</v>
      </c>
      <c r="B49" s="102"/>
      <c r="C49" s="102"/>
    </row>
    <row r="50" spans="1:3" ht="18.75" x14ac:dyDescent="0.3"/>
  </sheetData>
  <mergeCells count="25">
    <mergeCell ref="A1:K1"/>
    <mergeCell ref="A2:K2"/>
    <mergeCell ref="A3:K3"/>
    <mergeCell ref="A4:A6"/>
    <mergeCell ref="B4:B6"/>
    <mergeCell ref="D4:G4"/>
    <mergeCell ref="H4:O4"/>
    <mergeCell ref="H5:I5"/>
    <mergeCell ref="J5:K5"/>
    <mergeCell ref="L5:M5"/>
    <mergeCell ref="N5:O5"/>
    <mergeCell ref="D6:E6"/>
    <mergeCell ref="F6:G6"/>
    <mergeCell ref="O7:O12"/>
    <mergeCell ref="A47:K47"/>
    <mergeCell ref="A49:C49"/>
    <mergeCell ref="N31:N32"/>
    <mergeCell ref="O31:O32"/>
    <mergeCell ref="N33:N38"/>
    <mergeCell ref="O33:O38"/>
    <mergeCell ref="N39:N45"/>
    <mergeCell ref="O39:O45"/>
    <mergeCell ref="N16:N22"/>
    <mergeCell ref="O16:O22"/>
    <mergeCell ref="N7:N12"/>
  </mergeCells>
  <pageMargins left="0.70866141732283472" right="0.70866141732283472" top="0.74803149606299213" bottom="0.74803149606299213" header="0.31496062992125984" footer="0.31496062992125984"/>
  <pageSetup paperSize="9" scale="3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0"/>
  <sheetViews>
    <sheetView zoomScale="70" zoomScaleNormal="70" workbookViewId="0">
      <selection activeCell="H4" sqref="H4:O4"/>
    </sheetView>
  </sheetViews>
  <sheetFormatPr defaultColWidth="9.140625" defaultRowHeight="45.75" customHeight="1" x14ac:dyDescent="0.3"/>
  <cols>
    <col min="1" max="1" width="46.7109375" style="1" customWidth="1"/>
    <col min="2" max="2" width="9.140625" style="1"/>
    <col min="3" max="3" width="39.28515625" style="1" customWidth="1"/>
    <col min="4" max="4" width="21.42578125" style="1" customWidth="1"/>
    <col min="5" max="5" width="21.42578125" style="8" customWidth="1"/>
    <col min="6" max="6" width="21.42578125" style="1" customWidth="1"/>
    <col min="7" max="7" width="21.42578125" style="8" customWidth="1"/>
    <col min="8" max="8" width="22" style="1" customWidth="1"/>
    <col min="9" max="9" width="21" style="4" customWidth="1"/>
    <col min="10" max="10" width="22.5703125" style="10" customWidth="1"/>
    <col min="11" max="11" width="23.5703125" style="10" customWidth="1"/>
    <col min="12" max="12" width="16.85546875" style="21" customWidth="1"/>
    <col min="13" max="13" width="14.85546875" style="21" customWidth="1"/>
    <col min="14" max="14" width="13.42578125" style="1" customWidth="1"/>
    <col min="15" max="15" width="13.5703125" style="1" customWidth="1"/>
    <col min="16" max="16384" width="9.140625" style="1"/>
  </cols>
  <sheetData>
    <row r="1" spans="1:15" ht="45.75" customHeight="1" x14ac:dyDescent="0.3">
      <c r="A1" s="104" t="s">
        <v>33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</row>
    <row r="2" spans="1:15" ht="30.75" customHeight="1" x14ac:dyDescent="0.3">
      <c r="A2" s="105" t="s">
        <v>74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</row>
    <row r="3" spans="1:15" ht="18.75" x14ac:dyDescent="0.3">
      <c r="A3" s="107"/>
      <c r="B3" s="108"/>
      <c r="C3" s="108"/>
      <c r="D3" s="108"/>
      <c r="E3" s="108"/>
      <c r="F3" s="108"/>
      <c r="G3" s="108"/>
      <c r="H3" s="109"/>
      <c r="I3" s="109"/>
      <c r="J3" s="109"/>
      <c r="K3" s="109"/>
    </row>
    <row r="4" spans="1:15" ht="29.25" customHeight="1" x14ac:dyDescent="0.3">
      <c r="A4" s="110" t="s">
        <v>68</v>
      </c>
      <c r="B4" s="113" t="s">
        <v>69</v>
      </c>
      <c r="C4" s="40"/>
      <c r="D4" s="115" t="s">
        <v>1</v>
      </c>
      <c r="E4" s="115"/>
      <c r="F4" s="115"/>
      <c r="G4" s="115"/>
      <c r="H4" s="115" t="s">
        <v>84</v>
      </c>
      <c r="I4" s="115"/>
      <c r="J4" s="115"/>
      <c r="K4" s="115"/>
      <c r="L4" s="115"/>
      <c r="M4" s="115"/>
      <c r="N4" s="115"/>
      <c r="O4" s="115"/>
    </row>
    <row r="5" spans="1:15" ht="122.25" customHeight="1" x14ac:dyDescent="0.3">
      <c r="A5" s="111"/>
      <c r="B5" s="114"/>
      <c r="C5" s="41" t="s">
        <v>34</v>
      </c>
      <c r="D5" s="5" t="s">
        <v>2</v>
      </c>
      <c r="E5" s="12" t="s">
        <v>3</v>
      </c>
      <c r="F5" s="5" t="s">
        <v>2</v>
      </c>
      <c r="G5" s="12" t="s">
        <v>3</v>
      </c>
      <c r="H5" s="116" t="s">
        <v>2</v>
      </c>
      <c r="I5" s="117"/>
      <c r="J5" s="118" t="s">
        <v>3</v>
      </c>
      <c r="K5" s="119"/>
      <c r="L5" s="120" t="s">
        <v>71</v>
      </c>
      <c r="M5" s="120"/>
      <c r="N5" s="121" t="s">
        <v>72</v>
      </c>
      <c r="O5" s="121"/>
    </row>
    <row r="6" spans="1:15" ht="24" customHeight="1" x14ac:dyDescent="0.3">
      <c r="A6" s="112"/>
      <c r="B6" s="114"/>
      <c r="C6" s="41"/>
      <c r="D6" s="122">
        <v>45861</v>
      </c>
      <c r="E6" s="123"/>
      <c r="F6" s="122">
        <v>45868</v>
      </c>
      <c r="G6" s="123"/>
      <c r="H6" s="7" t="s">
        <v>4</v>
      </c>
      <c r="I6" s="7" t="s">
        <v>5</v>
      </c>
      <c r="J6" s="9" t="s">
        <v>4</v>
      </c>
      <c r="K6" s="9" t="s">
        <v>5</v>
      </c>
      <c r="L6" s="16" t="s">
        <v>4</v>
      </c>
      <c r="M6" s="39" t="s">
        <v>70</v>
      </c>
      <c r="N6" s="16" t="s">
        <v>4</v>
      </c>
      <c r="O6" s="16" t="s">
        <v>70</v>
      </c>
    </row>
    <row r="7" spans="1:15" ht="18.75" x14ac:dyDescent="0.3">
      <c r="A7" s="3" t="s">
        <v>49</v>
      </c>
      <c r="B7" s="42" t="s">
        <v>6</v>
      </c>
      <c r="C7" s="42" t="s">
        <v>45</v>
      </c>
      <c r="D7" s="29">
        <v>599</v>
      </c>
      <c r="E7" s="13">
        <v>0</v>
      </c>
      <c r="F7" s="29">
        <v>599</v>
      </c>
      <c r="G7" s="13">
        <v>0</v>
      </c>
      <c r="H7" s="32">
        <f t="shared" ref="H7:H46" si="0">F7/D7*100</f>
        <v>100</v>
      </c>
      <c r="I7" s="6">
        <f t="shared" ref="I7:I46" si="1">F7-D7</f>
        <v>0</v>
      </c>
      <c r="J7" s="14">
        <v>0</v>
      </c>
      <c r="K7" s="17">
        <f t="shared" ref="K7:K46" si="2">G7-E7</f>
        <v>0</v>
      </c>
      <c r="L7" s="39">
        <f t="shared" ref="L7:L46" si="3">G7/F7*100</f>
        <v>0</v>
      </c>
      <c r="M7" s="39">
        <f t="shared" ref="M7:M16" si="4">G7-F7</f>
        <v>-599</v>
      </c>
      <c r="N7" s="103">
        <f>SUM(L7:L12)/5</f>
        <v>82.168758173064049</v>
      </c>
      <c r="O7" s="100">
        <f>SUM(M7:M12)/5</f>
        <v>-218.10800000000009</v>
      </c>
    </row>
    <row r="8" spans="1:15" ht="18.75" x14ac:dyDescent="0.3">
      <c r="A8" s="3" t="s">
        <v>50</v>
      </c>
      <c r="B8" s="42" t="s">
        <v>6</v>
      </c>
      <c r="C8" s="42"/>
      <c r="D8" s="30">
        <v>849.33</v>
      </c>
      <c r="E8" s="31">
        <v>787.38</v>
      </c>
      <c r="F8" s="30">
        <v>849.33</v>
      </c>
      <c r="G8" s="31">
        <v>787.38</v>
      </c>
      <c r="H8" s="32">
        <f t="shared" si="0"/>
        <v>100</v>
      </c>
      <c r="I8" s="6">
        <f t="shared" si="1"/>
        <v>0</v>
      </c>
      <c r="J8" s="14">
        <f t="shared" ref="J8:J46" si="5">G8/E8*100</f>
        <v>100</v>
      </c>
      <c r="K8" s="17">
        <f t="shared" si="2"/>
        <v>0</v>
      </c>
      <c r="L8" s="20">
        <f t="shared" si="3"/>
        <v>92.706015329730491</v>
      </c>
      <c r="M8" s="39">
        <f t="shared" si="4"/>
        <v>-61.950000000000045</v>
      </c>
      <c r="N8" s="103"/>
      <c r="O8" s="100"/>
    </row>
    <row r="9" spans="1:15" ht="18.75" x14ac:dyDescent="0.3">
      <c r="A9" s="3" t="s">
        <v>10</v>
      </c>
      <c r="B9" s="42" t="s">
        <v>6</v>
      </c>
      <c r="C9" s="42"/>
      <c r="D9" s="30">
        <v>454.67</v>
      </c>
      <c r="E9" s="31">
        <v>244</v>
      </c>
      <c r="F9" s="30">
        <v>454.67</v>
      </c>
      <c r="G9" s="31">
        <v>244</v>
      </c>
      <c r="H9" s="32">
        <f t="shared" si="0"/>
        <v>100</v>
      </c>
      <c r="I9" s="6">
        <f t="shared" si="1"/>
        <v>0</v>
      </c>
      <c r="J9" s="14">
        <f t="shared" si="5"/>
        <v>100</v>
      </c>
      <c r="K9" s="17">
        <f t="shared" si="2"/>
        <v>0</v>
      </c>
      <c r="L9" s="20">
        <f t="shared" si="3"/>
        <v>53.665295708975734</v>
      </c>
      <c r="M9" s="39">
        <f t="shared" si="4"/>
        <v>-210.67000000000002</v>
      </c>
      <c r="N9" s="103"/>
      <c r="O9" s="100"/>
    </row>
    <row r="10" spans="1:15" ht="18.75" x14ac:dyDescent="0.3">
      <c r="A10" s="3" t="s">
        <v>7</v>
      </c>
      <c r="B10" s="42" t="s">
        <v>6</v>
      </c>
      <c r="C10" s="42"/>
      <c r="D10" s="30">
        <v>490.67</v>
      </c>
      <c r="E10" s="31">
        <v>455.75</v>
      </c>
      <c r="F10" s="30">
        <v>490.67</v>
      </c>
      <c r="G10" s="31">
        <v>455.75</v>
      </c>
      <c r="H10" s="32">
        <f t="shared" si="0"/>
        <v>100</v>
      </c>
      <c r="I10" s="6">
        <f t="shared" si="1"/>
        <v>0</v>
      </c>
      <c r="J10" s="14">
        <f t="shared" si="5"/>
        <v>100</v>
      </c>
      <c r="K10" s="17">
        <f t="shared" si="2"/>
        <v>0</v>
      </c>
      <c r="L10" s="20">
        <f t="shared" si="3"/>
        <v>92.883200521735588</v>
      </c>
      <c r="M10" s="39">
        <f t="shared" si="4"/>
        <v>-34.920000000000016</v>
      </c>
      <c r="N10" s="103"/>
      <c r="O10" s="100"/>
    </row>
    <row r="11" spans="1:15" ht="18.75" x14ac:dyDescent="0.3">
      <c r="A11" s="3" t="s">
        <v>11</v>
      </c>
      <c r="B11" s="42" t="s">
        <v>6</v>
      </c>
      <c r="C11" s="42"/>
      <c r="D11" s="30">
        <v>332.66666666666669</v>
      </c>
      <c r="E11" s="31">
        <v>291.25</v>
      </c>
      <c r="F11" s="30">
        <v>332.66666666666669</v>
      </c>
      <c r="G11" s="31">
        <v>291.25</v>
      </c>
      <c r="H11" s="33">
        <f t="shared" si="0"/>
        <v>100</v>
      </c>
      <c r="I11" s="28">
        <f t="shared" si="1"/>
        <v>0</v>
      </c>
      <c r="J11" s="14">
        <f t="shared" si="5"/>
        <v>100</v>
      </c>
      <c r="K11" s="17">
        <f t="shared" si="2"/>
        <v>0</v>
      </c>
      <c r="L11" s="20">
        <f t="shared" si="3"/>
        <v>87.550100200400792</v>
      </c>
      <c r="M11" s="39">
        <f t="shared" si="4"/>
        <v>-41.416666666666686</v>
      </c>
      <c r="N11" s="103"/>
      <c r="O11" s="100"/>
    </row>
    <row r="12" spans="1:15" ht="18.75" x14ac:dyDescent="0.3">
      <c r="A12" s="3" t="s">
        <v>12</v>
      </c>
      <c r="B12" s="42" t="s">
        <v>6</v>
      </c>
      <c r="C12" s="42" t="s">
        <v>47</v>
      </c>
      <c r="D12" s="30">
        <v>893.33333333333337</v>
      </c>
      <c r="E12" s="31">
        <v>750.75</v>
      </c>
      <c r="F12" s="30">
        <v>893.33333333333337</v>
      </c>
      <c r="G12" s="31">
        <v>750.75</v>
      </c>
      <c r="H12" s="32">
        <f t="shared" si="0"/>
        <v>100</v>
      </c>
      <c r="I12" s="6">
        <f t="shared" si="1"/>
        <v>0</v>
      </c>
      <c r="J12" s="14">
        <f t="shared" si="5"/>
        <v>100</v>
      </c>
      <c r="K12" s="17">
        <f t="shared" si="2"/>
        <v>0</v>
      </c>
      <c r="L12" s="20">
        <f t="shared" si="3"/>
        <v>84.039179104477611</v>
      </c>
      <c r="M12" s="39">
        <f t="shared" si="4"/>
        <v>-142.58333333333337</v>
      </c>
      <c r="N12" s="103"/>
      <c r="O12" s="100"/>
    </row>
    <row r="13" spans="1:15" ht="57" customHeight="1" x14ac:dyDescent="0.3">
      <c r="A13" s="3" t="s">
        <v>13</v>
      </c>
      <c r="B13" s="42" t="s">
        <v>6</v>
      </c>
      <c r="C13" s="42" t="s">
        <v>51</v>
      </c>
      <c r="D13" s="30">
        <v>99</v>
      </c>
      <c r="E13" s="31">
        <v>103.38</v>
      </c>
      <c r="F13" s="30">
        <v>99</v>
      </c>
      <c r="G13" s="31">
        <v>103.38</v>
      </c>
      <c r="H13" s="32">
        <f t="shared" si="0"/>
        <v>100</v>
      </c>
      <c r="I13" s="11">
        <f t="shared" si="1"/>
        <v>0</v>
      </c>
      <c r="J13" s="15">
        <f t="shared" si="5"/>
        <v>100</v>
      </c>
      <c r="K13" s="26">
        <f t="shared" si="2"/>
        <v>0</v>
      </c>
      <c r="L13" s="20">
        <f t="shared" si="3"/>
        <v>104.42424242424242</v>
      </c>
      <c r="M13" s="39">
        <f t="shared" si="4"/>
        <v>4.3799999999999955</v>
      </c>
      <c r="N13" s="18"/>
      <c r="O13" s="2"/>
    </row>
    <row r="14" spans="1:15" ht="18.75" x14ac:dyDescent="0.3">
      <c r="A14" s="3" t="s">
        <v>67</v>
      </c>
      <c r="B14" s="42" t="s">
        <v>6</v>
      </c>
      <c r="C14" s="42"/>
      <c r="D14" s="30">
        <v>202.5</v>
      </c>
      <c r="E14" s="31">
        <v>169.33</v>
      </c>
      <c r="F14" s="30">
        <v>202.5</v>
      </c>
      <c r="G14" s="31">
        <v>169.33</v>
      </c>
      <c r="H14" s="33">
        <f t="shared" si="0"/>
        <v>100</v>
      </c>
      <c r="I14" s="27">
        <f t="shared" si="1"/>
        <v>0</v>
      </c>
      <c r="J14" s="15">
        <f t="shared" si="5"/>
        <v>100</v>
      </c>
      <c r="K14" s="26">
        <f t="shared" si="2"/>
        <v>0</v>
      </c>
      <c r="L14" s="20">
        <f t="shared" si="3"/>
        <v>83.619753086419763</v>
      </c>
      <c r="M14" s="39">
        <f t="shared" si="4"/>
        <v>-33.169999999999987</v>
      </c>
      <c r="N14" s="18"/>
      <c r="O14" s="2"/>
    </row>
    <row r="15" spans="1:15" ht="18.75" x14ac:dyDescent="0.3">
      <c r="A15" s="3" t="s">
        <v>14</v>
      </c>
      <c r="B15" s="42" t="s">
        <v>6</v>
      </c>
      <c r="C15" s="42"/>
      <c r="D15" s="30">
        <v>539</v>
      </c>
      <c r="E15" s="31">
        <v>484.44</v>
      </c>
      <c r="F15" s="30">
        <v>539</v>
      </c>
      <c r="G15" s="31">
        <v>484.44</v>
      </c>
      <c r="H15" s="32">
        <f t="shared" si="0"/>
        <v>100</v>
      </c>
      <c r="I15" s="11">
        <f t="shared" si="1"/>
        <v>0</v>
      </c>
      <c r="J15" s="15">
        <f t="shared" si="5"/>
        <v>100</v>
      </c>
      <c r="K15" s="26">
        <f t="shared" si="2"/>
        <v>0</v>
      </c>
      <c r="L15" s="20">
        <f t="shared" si="3"/>
        <v>89.877551020408163</v>
      </c>
      <c r="M15" s="39">
        <f t="shared" si="4"/>
        <v>-54.56</v>
      </c>
      <c r="N15" s="18"/>
      <c r="O15" s="2"/>
    </row>
    <row r="16" spans="1:15" ht="93.75" x14ac:dyDescent="0.3">
      <c r="A16" s="3" t="s">
        <v>15</v>
      </c>
      <c r="B16" s="42" t="s">
        <v>6</v>
      </c>
      <c r="C16" s="42" t="s">
        <v>65</v>
      </c>
      <c r="D16" s="30">
        <v>1279.67</v>
      </c>
      <c r="E16" s="31">
        <v>981.41</v>
      </c>
      <c r="F16" s="30">
        <v>1279.67</v>
      </c>
      <c r="G16" s="31">
        <v>1096.31</v>
      </c>
      <c r="H16" s="33">
        <f t="shared" si="0"/>
        <v>100</v>
      </c>
      <c r="I16" s="27">
        <f t="shared" si="1"/>
        <v>0</v>
      </c>
      <c r="J16" s="14">
        <f t="shared" si="5"/>
        <v>111.70764512283347</v>
      </c>
      <c r="K16" s="17">
        <f t="shared" si="2"/>
        <v>114.89999999999998</v>
      </c>
      <c r="L16" s="20">
        <f t="shared" si="3"/>
        <v>85.671305883548087</v>
      </c>
      <c r="M16" s="39">
        <f t="shared" si="4"/>
        <v>-183.36000000000013</v>
      </c>
      <c r="N16" s="103">
        <f>SUM(L16:L22)/7</f>
        <v>86.507232173345599</v>
      </c>
      <c r="O16" s="100">
        <f>SUM(M16:M22)/7</f>
        <v>-74.41595238095239</v>
      </c>
    </row>
    <row r="17" spans="1:15" ht="18.75" x14ac:dyDescent="0.3">
      <c r="A17" s="3" t="s">
        <v>35</v>
      </c>
      <c r="B17" s="42" t="s">
        <v>8</v>
      </c>
      <c r="C17" s="42" t="s">
        <v>48</v>
      </c>
      <c r="D17" s="30">
        <v>216.53333333333333</v>
      </c>
      <c r="E17" s="31">
        <v>172.69</v>
      </c>
      <c r="F17" s="30">
        <v>216.53333333333333</v>
      </c>
      <c r="G17" s="31">
        <v>172.69</v>
      </c>
      <c r="H17" s="33">
        <f t="shared" si="0"/>
        <v>100</v>
      </c>
      <c r="I17" s="28">
        <f t="shared" si="1"/>
        <v>0</v>
      </c>
      <c r="J17" s="14">
        <f t="shared" si="5"/>
        <v>100</v>
      </c>
      <c r="K17" s="17">
        <f t="shared" si="2"/>
        <v>0</v>
      </c>
      <c r="L17" s="20">
        <f t="shared" si="3"/>
        <v>79.752155172413794</v>
      </c>
      <c r="M17" s="39">
        <f>G18-F18</f>
        <v>-95.613333333333287</v>
      </c>
      <c r="N17" s="103"/>
      <c r="O17" s="100"/>
    </row>
    <row r="18" spans="1:15" ht="18.75" x14ac:dyDescent="0.3">
      <c r="A18" s="3" t="s">
        <v>36</v>
      </c>
      <c r="B18" s="42" t="s">
        <v>6</v>
      </c>
      <c r="C18" s="42" t="s">
        <v>41</v>
      </c>
      <c r="D18" s="30">
        <v>429.33333333333331</v>
      </c>
      <c r="E18" s="31">
        <v>333.72</v>
      </c>
      <c r="F18" s="30">
        <v>429.33333333333331</v>
      </c>
      <c r="G18" s="31">
        <v>333.72</v>
      </c>
      <c r="H18" s="32">
        <f t="shared" si="0"/>
        <v>100</v>
      </c>
      <c r="I18" s="6">
        <f t="shared" si="1"/>
        <v>0</v>
      </c>
      <c r="J18" s="14">
        <f t="shared" si="5"/>
        <v>100</v>
      </c>
      <c r="K18" s="17">
        <f t="shared" si="2"/>
        <v>0</v>
      </c>
      <c r="L18" s="20">
        <f t="shared" si="3"/>
        <v>77.729813664596278</v>
      </c>
      <c r="M18" s="39">
        <f t="shared" ref="M18:M27" si="6">G18-F18</f>
        <v>-95.613333333333287</v>
      </c>
      <c r="N18" s="103"/>
      <c r="O18" s="100"/>
    </row>
    <row r="19" spans="1:15" ht="37.5" x14ac:dyDescent="0.3">
      <c r="A19" s="3" t="s">
        <v>37</v>
      </c>
      <c r="B19" s="42" t="s">
        <v>6</v>
      </c>
      <c r="C19" s="42" t="s">
        <v>52</v>
      </c>
      <c r="D19" s="30">
        <v>633.79999999999995</v>
      </c>
      <c r="E19" s="31">
        <v>499.80500000000001</v>
      </c>
      <c r="F19" s="30">
        <v>633.79999999999995</v>
      </c>
      <c r="G19" s="31">
        <v>499.80500000000001</v>
      </c>
      <c r="H19" s="32">
        <f t="shared" si="0"/>
        <v>100</v>
      </c>
      <c r="I19" s="6">
        <f t="shared" si="1"/>
        <v>0</v>
      </c>
      <c r="J19" s="14">
        <f t="shared" si="5"/>
        <v>100</v>
      </c>
      <c r="K19" s="17">
        <f t="shared" si="2"/>
        <v>0</v>
      </c>
      <c r="L19" s="20">
        <f t="shared" si="3"/>
        <v>78.858472704323134</v>
      </c>
      <c r="M19" s="39">
        <f t="shared" si="6"/>
        <v>-133.99499999999995</v>
      </c>
      <c r="N19" s="103"/>
      <c r="O19" s="100"/>
    </row>
    <row r="20" spans="1:15" ht="38.25" customHeight="1" x14ac:dyDescent="0.3">
      <c r="A20" s="3" t="s">
        <v>38</v>
      </c>
      <c r="B20" s="42" t="s">
        <v>6</v>
      </c>
      <c r="C20" s="42" t="s">
        <v>52</v>
      </c>
      <c r="D20" s="30">
        <v>740.83</v>
      </c>
      <c r="E20" s="31">
        <v>710.33</v>
      </c>
      <c r="F20" s="30">
        <v>740.83</v>
      </c>
      <c r="G20" s="31">
        <v>710.33</v>
      </c>
      <c r="H20" s="32">
        <f t="shared" si="0"/>
        <v>100</v>
      </c>
      <c r="I20" s="6">
        <f t="shared" si="1"/>
        <v>0</v>
      </c>
      <c r="J20" s="14">
        <f t="shared" si="5"/>
        <v>100</v>
      </c>
      <c r="K20" s="17">
        <f t="shared" si="2"/>
        <v>0</v>
      </c>
      <c r="L20" s="20">
        <f t="shared" si="3"/>
        <v>95.882996098970068</v>
      </c>
      <c r="M20" s="39">
        <f t="shared" si="6"/>
        <v>-30.5</v>
      </c>
      <c r="N20" s="103"/>
      <c r="O20" s="100"/>
    </row>
    <row r="21" spans="1:15" ht="37.5" x14ac:dyDescent="0.3">
      <c r="A21" s="3" t="s">
        <v>16</v>
      </c>
      <c r="B21" s="42" t="s">
        <v>8</v>
      </c>
      <c r="C21" s="42" t="s">
        <v>52</v>
      </c>
      <c r="D21" s="30">
        <v>144.33000000000001</v>
      </c>
      <c r="E21" s="31">
        <v>117.25</v>
      </c>
      <c r="F21" s="30">
        <v>144.33000000000001</v>
      </c>
      <c r="G21" s="31">
        <v>117.25</v>
      </c>
      <c r="H21" s="32">
        <f t="shared" si="0"/>
        <v>100</v>
      </c>
      <c r="I21" s="6">
        <f t="shared" si="1"/>
        <v>0</v>
      </c>
      <c r="J21" s="14">
        <f t="shared" si="5"/>
        <v>100</v>
      </c>
      <c r="K21" s="17">
        <f t="shared" si="2"/>
        <v>0</v>
      </c>
      <c r="L21" s="20">
        <f t="shared" si="3"/>
        <v>81.237441973255727</v>
      </c>
      <c r="M21" s="39">
        <f t="shared" si="6"/>
        <v>-27.080000000000013</v>
      </c>
      <c r="N21" s="103"/>
      <c r="O21" s="100"/>
    </row>
    <row r="22" spans="1:15" ht="18.75" x14ac:dyDescent="0.3">
      <c r="A22" s="3" t="s">
        <v>39</v>
      </c>
      <c r="B22" s="42" t="s">
        <v>6</v>
      </c>
      <c r="C22" s="42"/>
      <c r="D22" s="30">
        <v>705</v>
      </c>
      <c r="E22" s="31">
        <v>750.25</v>
      </c>
      <c r="F22" s="30">
        <v>705</v>
      </c>
      <c r="G22" s="31">
        <v>750.25</v>
      </c>
      <c r="H22" s="33">
        <f t="shared" si="0"/>
        <v>100</v>
      </c>
      <c r="I22" s="28">
        <f t="shared" si="1"/>
        <v>0</v>
      </c>
      <c r="J22" s="14">
        <f t="shared" si="5"/>
        <v>100</v>
      </c>
      <c r="K22" s="17">
        <f t="shared" si="2"/>
        <v>0</v>
      </c>
      <c r="L22" s="20">
        <f t="shared" si="3"/>
        <v>106.41843971631207</v>
      </c>
      <c r="M22" s="39">
        <f t="shared" si="6"/>
        <v>45.25</v>
      </c>
      <c r="N22" s="103"/>
      <c r="O22" s="100"/>
    </row>
    <row r="23" spans="1:15" ht="18.75" x14ac:dyDescent="0.3">
      <c r="A23" s="3" t="s">
        <v>17</v>
      </c>
      <c r="B23" s="42" t="s">
        <v>9</v>
      </c>
      <c r="C23" s="42"/>
      <c r="D23" s="30">
        <v>152</v>
      </c>
      <c r="E23" s="31">
        <v>148.75</v>
      </c>
      <c r="F23" s="30">
        <v>152</v>
      </c>
      <c r="G23" s="31">
        <v>148.75</v>
      </c>
      <c r="H23" s="32">
        <f t="shared" si="0"/>
        <v>100</v>
      </c>
      <c r="I23" s="6">
        <f t="shared" si="1"/>
        <v>0</v>
      </c>
      <c r="J23" s="14">
        <f t="shared" si="5"/>
        <v>100</v>
      </c>
      <c r="K23" s="17">
        <f t="shared" si="2"/>
        <v>0</v>
      </c>
      <c r="L23" s="20">
        <f t="shared" si="3"/>
        <v>97.86184210526315</v>
      </c>
      <c r="M23" s="39">
        <f t="shared" si="6"/>
        <v>-3.25</v>
      </c>
      <c r="N23" s="18"/>
      <c r="O23" s="2"/>
    </row>
    <row r="24" spans="1:15" ht="18.75" x14ac:dyDescent="0.3">
      <c r="A24" s="3" t="s">
        <v>18</v>
      </c>
      <c r="B24" s="42" t="s">
        <v>6</v>
      </c>
      <c r="C24" s="42" t="s">
        <v>53</v>
      </c>
      <c r="D24" s="30">
        <v>117.66666666666667</v>
      </c>
      <c r="E24" s="31">
        <v>96.7</v>
      </c>
      <c r="F24" s="30">
        <v>117.66666666666667</v>
      </c>
      <c r="G24" s="31">
        <v>96.7</v>
      </c>
      <c r="H24" s="32">
        <f t="shared" si="0"/>
        <v>100</v>
      </c>
      <c r="I24" s="6">
        <f t="shared" si="1"/>
        <v>0</v>
      </c>
      <c r="J24" s="14">
        <f t="shared" si="5"/>
        <v>100</v>
      </c>
      <c r="K24" s="17">
        <f t="shared" si="2"/>
        <v>0</v>
      </c>
      <c r="L24" s="20">
        <f t="shared" si="3"/>
        <v>82.181303116147305</v>
      </c>
      <c r="M24" s="39">
        <f t="shared" si="6"/>
        <v>-20.966666666666669</v>
      </c>
      <c r="N24" s="18"/>
      <c r="O24" s="2"/>
    </row>
    <row r="25" spans="1:15" ht="56.25" x14ac:dyDescent="0.3">
      <c r="A25" s="3" t="s">
        <v>19</v>
      </c>
      <c r="B25" s="42" t="s">
        <v>6</v>
      </c>
      <c r="C25" s="42" t="s">
        <v>54</v>
      </c>
      <c r="D25" s="30">
        <v>395.33</v>
      </c>
      <c r="E25" s="31">
        <v>267.83</v>
      </c>
      <c r="F25" s="30">
        <v>395.33</v>
      </c>
      <c r="G25" s="31">
        <v>267.83</v>
      </c>
      <c r="H25" s="32">
        <f t="shared" si="0"/>
        <v>100</v>
      </c>
      <c r="I25" s="6">
        <f t="shared" si="1"/>
        <v>0</v>
      </c>
      <c r="J25" s="14">
        <f t="shared" si="5"/>
        <v>100</v>
      </c>
      <c r="K25" s="17">
        <f t="shared" si="2"/>
        <v>0</v>
      </c>
      <c r="L25" s="20">
        <f t="shared" si="3"/>
        <v>67.748463309134138</v>
      </c>
      <c r="M25" s="39">
        <f t="shared" si="6"/>
        <v>-127.5</v>
      </c>
      <c r="N25" s="18"/>
      <c r="O25" s="2"/>
    </row>
    <row r="26" spans="1:15" ht="56.25" x14ac:dyDescent="0.3">
      <c r="A26" s="3" t="s">
        <v>40</v>
      </c>
      <c r="B26" s="42" t="s">
        <v>6</v>
      </c>
      <c r="C26" s="42" t="s">
        <v>55</v>
      </c>
      <c r="D26" s="30">
        <v>358.67</v>
      </c>
      <c r="E26" s="31">
        <v>330.73750000000001</v>
      </c>
      <c r="F26" s="30">
        <v>358.67</v>
      </c>
      <c r="G26" s="31">
        <v>330.73750000000001</v>
      </c>
      <c r="H26" s="32">
        <f t="shared" si="0"/>
        <v>100</v>
      </c>
      <c r="I26" s="6">
        <f t="shared" si="1"/>
        <v>0</v>
      </c>
      <c r="J26" s="14">
        <f t="shared" si="5"/>
        <v>100</v>
      </c>
      <c r="K26" s="17">
        <f t="shared" si="2"/>
        <v>0</v>
      </c>
      <c r="L26" s="20">
        <f t="shared" si="3"/>
        <v>92.21220063010567</v>
      </c>
      <c r="M26" s="39">
        <f t="shared" si="6"/>
        <v>-27.932500000000005</v>
      </c>
      <c r="N26" s="18"/>
      <c r="O26" s="2"/>
    </row>
    <row r="27" spans="1:15" ht="18.75" x14ac:dyDescent="0.3">
      <c r="A27" s="3" t="s">
        <v>20</v>
      </c>
      <c r="B27" s="42" t="s">
        <v>6</v>
      </c>
      <c r="C27" s="42" t="s">
        <v>56</v>
      </c>
      <c r="D27" s="30">
        <v>920</v>
      </c>
      <c r="E27" s="31">
        <v>661.67</v>
      </c>
      <c r="F27" s="30">
        <v>920</v>
      </c>
      <c r="G27" s="31">
        <v>667.67</v>
      </c>
      <c r="H27" s="32">
        <f t="shared" si="0"/>
        <v>100</v>
      </c>
      <c r="I27" s="6">
        <f t="shared" si="1"/>
        <v>0</v>
      </c>
      <c r="J27" s="14">
        <f t="shared" si="5"/>
        <v>100.90679643931264</v>
      </c>
      <c r="K27" s="17">
        <f t="shared" si="2"/>
        <v>6</v>
      </c>
      <c r="L27" s="20">
        <f t="shared" si="3"/>
        <v>72.572826086956525</v>
      </c>
      <c r="M27" s="39">
        <f t="shared" si="6"/>
        <v>-252.33000000000004</v>
      </c>
      <c r="N27" s="18"/>
      <c r="O27" s="2"/>
    </row>
    <row r="28" spans="1:15" ht="18.75" x14ac:dyDescent="0.3">
      <c r="A28" s="3" t="s">
        <v>21</v>
      </c>
      <c r="B28" s="42" t="s">
        <v>6</v>
      </c>
      <c r="C28" s="42"/>
      <c r="D28" s="30">
        <v>59.67</v>
      </c>
      <c r="E28" s="31">
        <v>45.7</v>
      </c>
      <c r="F28" s="30">
        <v>59.67</v>
      </c>
      <c r="G28" s="31">
        <v>45.7</v>
      </c>
      <c r="H28" s="32">
        <f t="shared" si="0"/>
        <v>100</v>
      </c>
      <c r="I28" s="6">
        <f t="shared" si="1"/>
        <v>0</v>
      </c>
      <c r="J28" s="14">
        <f t="shared" si="5"/>
        <v>100</v>
      </c>
      <c r="K28" s="17">
        <f t="shared" si="2"/>
        <v>0</v>
      </c>
      <c r="L28" s="20">
        <f t="shared" si="3"/>
        <v>76.587900117311875</v>
      </c>
      <c r="M28" s="39">
        <f>G29-F29</f>
        <v>-944.40333333333319</v>
      </c>
      <c r="N28" s="18"/>
      <c r="O28" s="2"/>
    </row>
    <row r="29" spans="1:15" ht="18.75" x14ac:dyDescent="0.3">
      <c r="A29" s="3" t="s">
        <v>22</v>
      </c>
      <c r="B29" s="42" t="s">
        <v>6</v>
      </c>
      <c r="C29" s="42" t="s">
        <v>57</v>
      </c>
      <c r="D29" s="30">
        <v>3446.1533333333332</v>
      </c>
      <c r="E29" s="31">
        <v>2501.75</v>
      </c>
      <c r="F29" s="30">
        <v>3446.1533333333332</v>
      </c>
      <c r="G29" s="31">
        <v>2501.75</v>
      </c>
      <c r="H29" s="32">
        <f t="shared" si="0"/>
        <v>100</v>
      </c>
      <c r="I29" s="6">
        <f t="shared" si="1"/>
        <v>0</v>
      </c>
      <c r="J29" s="14">
        <f t="shared" si="5"/>
        <v>100</v>
      </c>
      <c r="K29" s="17">
        <f t="shared" si="2"/>
        <v>0</v>
      </c>
      <c r="L29" s="20">
        <f t="shared" si="3"/>
        <v>72.595434910034967</v>
      </c>
      <c r="M29" s="39">
        <f>G29-F29</f>
        <v>-944.40333333333319</v>
      </c>
      <c r="N29" s="18"/>
      <c r="O29" s="2"/>
    </row>
    <row r="30" spans="1:15" ht="18.75" x14ac:dyDescent="0.3">
      <c r="A30" s="3" t="s">
        <v>23</v>
      </c>
      <c r="B30" s="42" t="s">
        <v>6</v>
      </c>
      <c r="C30" s="42" t="s">
        <v>58</v>
      </c>
      <c r="D30" s="30">
        <v>63.67</v>
      </c>
      <c r="E30" s="31">
        <v>61.19</v>
      </c>
      <c r="F30" s="30">
        <v>63.67</v>
      </c>
      <c r="G30" s="31">
        <v>61.19</v>
      </c>
      <c r="H30" s="32">
        <f t="shared" si="0"/>
        <v>100</v>
      </c>
      <c r="I30" s="6">
        <f t="shared" si="1"/>
        <v>0</v>
      </c>
      <c r="J30" s="14">
        <f t="shared" si="5"/>
        <v>100</v>
      </c>
      <c r="K30" s="17">
        <f t="shared" si="2"/>
        <v>0</v>
      </c>
      <c r="L30" s="20">
        <f t="shared" si="3"/>
        <v>96.104915972985708</v>
      </c>
      <c r="M30" s="39">
        <f>G31-F31</f>
        <v>-20</v>
      </c>
      <c r="N30" s="18"/>
      <c r="O30" s="2"/>
    </row>
    <row r="31" spans="1:15" ht="37.5" x14ac:dyDescent="0.3">
      <c r="A31" s="3" t="s">
        <v>24</v>
      </c>
      <c r="B31" s="42" t="s">
        <v>6</v>
      </c>
      <c r="C31" s="42"/>
      <c r="D31" s="30">
        <v>104.67</v>
      </c>
      <c r="E31" s="31">
        <v>84.67</v>
      </c>
      <c r="F31" s="30">
        <v>104.67</v>
      </c>
      <c r="G31" s="31">
        <v>84.67</v>
      </c>
      <c r="H31" s="32">
        <f t="shared" si="0"/>
        <v>100</v>
      </c>
      <c r="I31" s="6">
        <f t="shared" si="1"/>
        <v>0</v>
      </c>
      <c r="J31" s="14">
        <f t="shared" si="5"/>
        <v>100</v>
      </c>
      <c r="K31" s="17">
        <f t="shared" si="2"/>
        <v>0</v>
      </c>
      <c r="L31" s="20">
        <f t="shared" si="3"/>
        <v>80.892328269800331</v>
      </c>
      <c r="M31" s="39">
        <f t="shared" ref="M31:M46" si="7">G31-F31</f>
        <v>-20</v>
      </c>
      <c r="N31" s="103">
        <f>SUM(L31:L32)/2</f>
        <v>84.363778380770157</v>
      </c>
      <c r="O31" s="100">
        <f>SUM(M31:M32)/2</f>
        <v>-15.669999999999995</v>
      </c>
    </row>
    <row r="32" spans="1:15" ht="37.5" x14ac:dyDescent="0.3">
      <c r="A32" s="3" t="s">
        <v>0</v>
      </c>
      <c r="B32" s="42" t="s">
        <v>6</v>
      </c>
      <c r="C32" s="42"/>
      <c r="D32" s="30">
        <v>93.219999999999985</v>
      </c>
      <c r="E32" s="31">
        <v>81.88</v>
      </c>
      <c r="F32" s="30">
        <v>93.219999999999985</v>
      </c>
      <c r="G32" s="31">
        <v>81.88</v>
      </c>
      <c r="H32" s="32">
        <f t="shared" si="0"/>
        <v>100</v>
      </c>
      <c r="I32" s="6">
        <f t="shared" si="1"/>
        <v>0</v>
      </c>
      <c r="J32" s="14">
        <f t="shared" si="5"/>
        <v>100</v>
      </c>
      <c r="K32" s="17">
        <f t="shared" si="2"/>
        <v>0</v>
      </c>
      <c r="L32" s="39">
        <f t="shared" si="3"/>
        <v>87.835228491739983</v>
      </c>
      <c r="M32" s="39">
        <f t="shared" si="7"/>
        <v>-11.339999999999989</v>
      </c>
      <c r="N32" s="103"/>
      <c r="O32" s="100"/>
    </row>
    <row r="33" spans="1:15" ht="18.75" x14ac:dyDescent="0.3">
      <c r="A33" s="3" t="s">
        <v>25</v>
      </c>
      <c r="B33" s="42" t="s">
        <v>6</v>
      </c>
      <c r="C33" s="42" t="s">
        <v>53</v>
      </c>
      <c r="D33" s="30">
        <v>124</v>
      </c>
      <c r="E33" s="31">
        <v>100.15</v>
      </c>
      <c r="F33" s="30">
        <v>124</v>
      </c>
      <c r="G33" s="31">
        <v>100.15</v>
      </c>
      <c r="H33" s="32">
        <f t="shared" si="0"/>
        <v>100</v>
      </c>
      <c r="I33" s="6">
        <f t="shared" si="1"/>
        <v>0</v>
      </c>
      <c r="J33" s="14">
        <f t="shared" si="5"/>
        <v>100</v>
      </c>
      <c r="K33" s="17">
        <f t="shared" si="2"/>
        <v>0</v>
      </c>
      <c r="L33" s="20">
        <f t="shared" si="3"/>
        <v>80.766129032258078</v>
      </c>
      <c r="M33" s="39">
        <f t="shared" si="7"/>
        <v>-23.849999999999994</v>
      </c>
      <c r="N33" s="103">
        <f>SUM(L33:L38)/6</f>
        <v>83.150404883319666</v>
      </c>
      <c r="O33" s="100">
        <f>SUM(M33:M38)/6</f>
        <v>-17.830555555555552</v>
      </c>
    </row>
    <row r="34" spans="1:15" ht="18.75" x14ac:dyDescent="0.3">
      <c r="A34" s="3" t="s">
        <v>63</v>
      </c>
      <c r="B34" s="42" t="s">
        <v>6</v>
      </c>
      <c r="C34" s="42"/>
      <c r="D34" s="30">
        <v>75.666666666666671</v>
      </c>
      <c r="E34" s="31">
        <v>64.06</v>
      </c>
      <c r="F34" s="30">
        <v>75.666666666666671</v>
      </c>
      <c r="G34" s="31">
        <v>64.06</v>
      </c>
      <c r="H34" s="32">
        <f t="shared" si="0"/>
        <v>100</v>
      </c>
      <c r="I34" s="6">
        <f t="shared" si="1"/>
        <v>0</v>
      </c>
      <c r="J34" s="14">
        <f t="shared" si="5"/>
        <v>100</v>
      </c>
      <c r="K34" s="17">
        <f t="shared" si="2"/>
        <v>0</v>
      </c>
      <c r="L34" s="20">
        <f t="shared" si="3"/>
        <v>84.66079295154185</v>
      </c>
      <c r="M34" s="39">
        <f t="shared" si="7"/>
        <v>-11.606666666666669</v>
      </c>
      <c r="N34" s="103"/>
      <c r="O34" s="100"/>
    </row>
    <row r="35" spans="1:15" ht="18.75" x14ac:dyDescent="0.3">
      <c r="A35" s="3" t="s">
        <v>26</v>
      </c>
      <c r="B35" s="42" t="s">
        <v>6</v>
      </c>
      <c r="C35" s="42" t="s">
        <v>59</v>
      </c>
      <c r="D35" s="30">
        <v>81.333333333333329</v>
      </c>
      <c r="E35" s="31">
        <v>65.7</v>
      </c>
      <c r="F35" s="30">
        <v>81.333333333333329</v>
      </c>
      <c r="G35" s="31">
        <v>65.7</v>
      </c>
      <c r="H35" s="33">
        <f t="shared" si="0"/>
        <v>100</v>
      </c>
      <c r="I35" s="28">
        <f t="shared" si="1"/>
        <v>0</v>
      </c>
      <c r="J35" s="14">
        <f t="shared" si="5"/>
        <v>100</v>
      </c>
      <c r="K35" s="17">
        <f t="shared" si="2"/>
        <v>0</v>
      </c>
      <c r="L35" s="20">
        <f t="shared" si="3"/>
        <v>80.778688524590166</v>
      </c>
      <c r="M35" s="39">
        <f t="shared" si="7"/>
        <v>-15.633333333333326</v>
      </c>
      <c r="N35" s="103"/>
      <c r="O35" s="100"/>
    </row>
    <row r="36" spans="1:15" ht="18.75" x14ac:dyDescent="0.3">
      <c r="A36" s="3" t="s">
        <v>42</v>
      </c>
      <c r="B36" s="42" t="s">
        <v>6</v>
      </c>
      <c r="C36" s="42" t="s">
        <v>53</v>
      </c>
      <c r="D36" s="30">
        <v>97.833333333333329</v>
      </c>
      <c r="E36" s="31">
        <v>68.44</v>
      </c>
      <c r="F36" s="30">
        <v>97.833333333333329</v>
      </c>
      <c r="G36" s="31">
        <v>68.44</v>
      </c>
      <c r="H36" s="32">
        <f t="shared" si="0"/>
        <v>100</v>
      </c>
      <c r="I36" s="6">
        <f t="shared" si="1"/>
        <v>0</v>
      </c>
      <c r="J36" s="14">
        <f t="shared" si="5"/>
        <v>100</v>
      </c>
      <c r="K36" s="17">
        <f t="shared" si="2"/>
        <v>0</v>
      </c>
      <c r="L36" s="20">
        <f t="shared" si="3"/>
        <v>69.955706984667799</v>
      </c>
      <c r="M36" s="39">
        <f t="shared" si="7"/>
        <v>-29.393333333333331</v>
      </c>
      <c r="N36" s="103"/>
      <c r="O36" s="100"/>
    </row>
    <row r="37" spans="1:15" ht="18.75" x14ac:dyDescent="0.3">
      <c r="A37" s="3" t="s">
        <v>43</v>
      </c>
      <c r="B37" s="42" t="s">
        <v>6</v>
      </c>
      <c r="C37" s="42" t="s">
        <v>45</v>
      </c>
      <c r="D37" s="30">
        <v>143.72999999999999</v>
      </c>
      <c r="E37" s="31">
        <v>110.3</v>
      </c>
      <c r="F37" s="30">
        <v>143.72999999999999</v>
      </c>
      <c r="G37" s="31">
        <v>110.3</v>
      </c>
      <c r="H37" s="32">
        <f t="shared" si="0"/>
        <v>100</v>
      </c>
      <c r="I37" s="6">
        <f t="shared" si="1"/>
        <v>0</v>
      </c>
      <c r="J37" s="14">
        <f t="shared" si="5"/>
        <v>100</v>
      </c>
      <c r="K37" s="17">
        <f t="shared" si="2"/>
        <v>0</v>
      </c>
      <c r="L37" s="20">
        <f t="shared" si="3"/>
        <v>76.74111180686009</v>
      </c>
      <c r="M37" s="39">
        <f t="shared" si="7"/>
        <v>-33.429999999999993</v>
      </c>
      <c r="N37" s="103"/>
      <c r="O37" s="100"/>
    </row>
    <row r="38" spans="1:15" ht="18.75" x14ac:dyDescent="0.3">
      <c r="A38" s="3" t="s">
        <v>44</v>
      </c>
      <c r="B38" s="42" t="s">
        <v>6</v>
      </c>
      <c r="C38" s="42" t="s">
        <v>41</v>
      </c>
      <c r="D38" s="30">
        <v>115.5</v>
      </c>
      <c r="E38" s="31">
        <v>146.94</v>
      </c>
      <c r="F38" s="30">
        <v>115.5</v>
      </c>
      <c r="G38" s="31">
        <v>122.43</v>
      </c>
      <c r="H38" s="32">
        <f t="shared" si="0"/>
        <v>100</v>
      </c>
      <c r="I38" s="6">
        <f t="shared" si="1"/>
        <v>0</v>
      </c>
      <c r="J38" s="14">
        <f t="shared" si="5"/>
        <v>83.319722335647199</v>
      </c>
      <c r="K38" s="17">
        <f t="shared" si="2"/>
        <v>-24.509999999999991</v>
      </c>
      <c r="L38" s="20">
        <f t="shared" si="3"/>
        <v>106</v>
      </c>
      <c r="M38" s="39">
        <f t="shared" si="7"/>
        <v>6.9300000000000068</v>
      </c>
      <c r="N38" s="103"/>
      <c r="O38" s="100"/>
    </row>
    <row r="39" spans="1:15" ht="18.75" x14ac:dyDescent="0.3">
      <c r="A39" s="3" t="s">
        <v>27</v>
      </c>
      <c r="B39" s="42" t="s">
        <v>6</v>
      </c>
      <c r="C39" s="42"/>
      <c r="D39" s="30">
        <v>112.33</v>
      </c>
      <c r="E39" s="31">
        <v>90.25</v>
      </c>
      <c r="F39" s="30">
        <v>113.33</v>
      </c>
      <c r="G39" s="31">
        <v>90.25</v>
      </c>
      <c r="H39" s="32">
        <f t="shared" si="0"/>
        <v>100.89023413157661</v>
      </c>
      <c r="I39" s="6">
        <f t="shared" si="1"/>
        <v>1</v>
      </c>
      <c r="J39" s="14">
        <f t="shared" si="5"/>
        <v>100</v>
      </c>
      <c r="K39" s="17">
        <f t="shared" si="2"/>
        <v>0</v>
      </c>
      <c r="L39" s="20">
        <f t="shared" si="3"/>
        <v>79.634695138092297</v>
      </c>
      <c r="M39" s="39">
        <f t="shared" si="7"/>
        <v>-23.08</v>
      </c>
      <c r="N39" s="103">
        <f>SUM(L39:L45)/6</f>
        <v>100.92552347665115</v>
      </c>
      <c r="O39" s="100">
        <f>SUM(M39:M45)/6</f>
        <v>-26.574999999999999</v>
      </c>
    </row>
    <row r="40" spans="1:15" ht="18.75" x14ac:dyDescent="0.3">
      <c r="A40" s="3" t="s">
        <v>28</v>
      </c>
      <c r="B40" s="42" t="s">
        <v>6</v>
      </c>
      <c r="C40" s="42"/>
      <c r="D40" s="30">
        <v>92</v>
      </c>
      <c r="E40" s="31">
        <v>87.06</v>
      </c>
      <c r="F40" s="30">
        <v>93.33</v>
      </c>
      <c r="G40" s="31">
        <v>87.06</v>
      </c>
      <c r="H40" s="32">
        <f t="shared" si="0"/>
        <v>101.44565217391303</v>
      </c>
      <c r="I40" s="6">
        <f t="shared" si="1"/>
        <v>1.3299999999999983</v>
      </c>
      <c r="J40" s="14">
        <f t="shared" si="5"/>
        <v>100</v>
      </c>
      <c r="K40" s="17">
        <f t="shared" si="2"/>
        <v>0</v>
      </c>
      <c r="L40" s="20">
        <f t="shared" si="3"/>
        <v>93.281902925104475</v>
      </c>
      <c r="M40" s="39">
        <f t="shared" si="7"/>
        <v>-6.269999999999996</v>
      </c>
      <c r="N40" s="103"/>
      <c r="O40" s="100"/>
    </row>
    <row r="41" spans="1:15" ht="18.75" x14ac:dyDescent="0.3">
      <c r="A41" s="3" t="s">
        <v>29</v>
      </c>
      <c r="B41" s="42" t="s">
        <v>6</v>
      </c>
      <c r="C41" s="42"/>
      <c r="D41" s="30">
        <v>96.67</v>
      </c>
      <c r="E41" s="31">
        <v>87.13</v>
      </c>
      <c r="F41" s="30">
        <v>96.67</v>
      </c>
      <c r="G41" s="31">
        <v>87.13</v>
      </c>
      <c r="H41" s="32">
        <f t="shared" si="0"/>
        <v>100</v>
      </c>
      <c r="I41" s="6">
        <f t="shared" si="1"/>
        <v>0</v>
      </c>
      <c r="J41" s="14">
        <f t="shared" si="5"/>
        <v>100</v>
      </c>
      <c r="K41" s="17">
        <f t="shared" si="2"/>
        <v>0</v>
      </c>
      <c r="L41" s="20">
        <f t="shared" si="3"/>
        <v>90.131374780179982</v>
      </c>
      <c r="M41" s="39">
        <f t="shared" si="7"/>
        <v>-9.5400000000000063</v>
      </c>
      <c r="N41" s="103"/>
      <c r="O41" s="100"/>
    </row>
    <row r="42" spans="1:15" ht="18.75" x14ac:dyDescent="0.3">
      <c r="A42" s="3" t="s">
        <v>30</v>
      </c>
      <c r="B42" s="42" t="s">
        <v>6</v>
      </c>
      <c r="C42" s="42"/>
      <c r="D42" s="30">
        <v>122.67</v>
      </c>
      <c r="E42" s="31">
        <v>110.31</v>
      </c>
      <c r="F42" s="30">
        <v>119.33</v>
      </c>
      <c r="G42" s="31">
        <v>110.31</v>
      </c>
      <c r="H42" s="32">
        <f t="shared" si="0"/>
        <v>97.277247900872254</v>
      </c>
      <c r="I42" s="6">
        <f t="shared" si="1"/>
        <v>-3.3400000000000034</v>
      </c>
      <c r="J42" s="28">
        <f t="shared" si="5"/>
        <v>100</v>
      </c>
      <c r="K42" s="34">
        <f t="shared" si="2"/>
        <v>0</v>
      </c>
      <c r="L42" s="20">
        <f t="shared" si="3"/>
        <v>92.441129640492761</v>
      </c>
      <c r="M42" s="39">
        <f t="shared" si="7"/>
        <v>-9.019999999999996</v>
      </c>
      <c r="N42" s="103"/>
      <c r="O42" s="100"/>
    </row>
    <row r="43" spans="1:15" ht="18.75" x14ac:dyDescent="0.3">
      <c r="A43" s="3" t="s">
        <v>64</v>
      </c>
      <c r="B43" s="42" t="s">
        <v>6</v>
      </c>
      <c r="C43" s="42"/>
      <c r="D43" s="30">
        <v>111</v>
      </c>
      <c r="E43" s="31">
        <v>86.13</v>
      </c>
      <c r="F43" s="30">
        <v>106.67</v>
      </c>
      <c r="G43" s="31">
        <v>86.13</v>
      </c>
      <c r="H43" s="33">
        <f t="shared" si="0"/>
        <v>96.099099099099107</v>
      </c>
      <c r="I43" s="28">
        <f t="shared" si="1"/>
        <v>-4.3299999999999983</v>
      </c>
      <c r="J43" s="14">
        <f t="shared" si="5"/>
        <v>100</v>
      </c>
      <c r="K43" s="17">
        <f t="shared" si="2"/>
        <v>0</v>
      </c>
      <c r="L43" s="20">
        <f t="shared" si="3"/>
        <v>80.744351739008152</v>
      </c>
      <c r="M43" s="39">
        <f t="shared" si="7"/>
        <v>-20.540000000000006</v>
      </c>
      <c r="N43" s="103"/>
      <c r="O43" s="100"/>
    </row>
    <row r="44" spans="1:15" ht="37.5" x14ac:dyDescent="0.3">
      <c r="A44" s="3" t="s">
        <v>31</v>
      </c>
      <c r="B44" s="42" t="s">
        <v>6</v>
      </c>
      <c r="C44" s="42" t="s">
        <v>52</v>
      </c>
      <c r="D44" s="30">
        <v>324</v>
      </c>
      <c r="E44" s="31">
        <v>300</v>
      </c>
      <c r="F44" s="30">
        <v>262.33</v>
      </c>
      <c r="G44" s="31">
        <v>245.5</v>
      </c>
      <c r="H44" s="32">
        <f t="shared" si="0"/>
        <v>80.966049382716037</v>
      </c>
      <c r="I44" s="6">
        <f t="shared" si="1"/>
        <v>-61.670000000000016</v>
      </c>
      <c r="J44" s="28">
        <f t="shared" si="5"/>
        <v>81.833333333333343</v>
      </c>
      <c r="K44" s="34">
        <f t="shared" si="2"/>
        <v>-54.5</v>
      </c>
      <c r="L44" s="20">
        <f t="shared" si="3"/>
        <v>93.584416574543511</v>
      </c>
      <c r="M44" s="39">
        <f t="shared" si="7"/>
        <v>-16.829999999999984</v>
      </c>
      <c r="N44" s="103"/>
      <c r="O44" s="100"/>
    </row>
    <row r="45" spans="1:15" ht="37.5" x14ac:dyDescent="0.3">
      <c r="A45" s="3" t="s">
        <v>46</v>
      </c>
      <c r="B45" s="42" t="s">
        <v>6</v>
      </c>
      <c r="C45" s="42" t="s">
        <v>52</v>
      </c>
      <c r="D45" s="30">
        <v>326.33</v>
      </c>
      <c r="E45" s="31">
        <v>248.75</v>
      </c>
      <c r="F45" s="30">
        <v>305.67</v>
      </c>
      <c r="G45" s="31">
        <v>231.5</v>
      </c>
      <c r="H45" s="32">
        <f t="shared" si="0"/>
        <v>93.668985382894618</v>
      </c>
      <c r="I45" s="6">
        <f t="shared" si="1"/>
        <v>-20.659999999999968</v>
      </c>
      <c r="J45" s="14">
        <f t="shared" si="5"/>
        <v>93.065326633165839</v>
      </c>
      <c r="K45" s="17">
        <f t="shared" si="2"/>
        <v>-17.25</v>
      </c>
      <c r="L45" s="20">
        <f t="shared" si="3"/>
        <v>75.735270062485682</v>
      </c>
      <c r="M45" s="39">
        <f t="shared" si="7"/>
        <v>-74.170000000000016</v>
      </c>
      <c r="N45" s="103"/>
      <c r="O45" s="100"/>
    </row>
    <row r="46" spans="1:15" ht="18.75" x14ac:dyDescent="0.3">
      <c r="A46" s="3" t="s">
        <v>32</v>
      </c>
      <c r="B46" s="42" t="s">
        <v>6</v>
      </c>
      <c r="C46" s="42" t="s">
        <v>60</v>
      </c>
      <c r="D46" s="30">
        <v>289.67</v>
      </c>
      <c r="E46" s="13">
        <v>225.67</v>
      </c>
      <c r="F46" s="30">
        <v>289.67</v>
      </c>
      <c r="G46" s="13">
        <v>289.33</v>
      </c>
      <c r="H46" s="32">
        <f t="shared" si="0"/>
        <v>100</v>
      </c>
      <c r="I46" s="6">
        <f t="shared" si="1"/>
        <v>0</v>
      </c>
      <c r="J46" s="14">
        <f t="shared" si="5"/>
        <v>128.2093322107502</v>
      </c>
      <c r="K46" s="17">
        <f t="shared" si="2"/>
        <v>63.66</v>
      </c>
      <c r="L46" s="20">
        <f t="shared" si="3"/>
        <v>99.882625056098306</v>
      </c>
      <c r="M46" s="39">
        <f t="shared" si="7"/>
        <v>-0.34000000000003183</v>
      </c>
      <c r="N46" s="18"/>
      <c r="O46" s="2"/>
    </row>
    <row r="47" spans="1:15" ht="45.75" customHeight="1" x14ac:dyDescent="0.3">
      <c r="A47" s="101" t="s">
        <v>61</v>
      </c>
      <c r="B47" s="101"/>
      <c r="C47" s="101"/>
      <c r="D47" s="101"/>
      <c r="E47" s="101"/>
      <c r="F47" s="101"/>
      <c r="G47" s="101"/>
      <c r="H47" s="101"/>
      <c r="I47" s="101"/>
      <c r="J47" s="101"/>
      <c r="K47" s="101"/>
      <c r="L47" s="19">
        <f>SUM(L6:L46)/39</f>
        <v>85.262733354749045</v>
      </c>
      <c r="M47" s="19">
        <f>SUM(M6:M46)/40</f>
        <v>-108.34252083333335</v>
      </c>
    </row>
    <row r="48" spans="1:15" ht="18.75" x14ac:dyDescent="0.3"/>
    <row r="49" spans="1:3" ht="18.75" x14ac:dyDescent="0.3">
      <c r="A49" s="102" t="s">
        <v>66</v>
      </c>
      <c r="B49" s="102"/>
      <c r="C49" s="102"/>
    </row>
    <row r="50" spans="1:3" ht="18.75" x14ac:dyDescent="0.3"/>
  </sheetData>
  <mergeCells count="25">
    <mergeCell ref="A1:K1"/>
    <mergeCell ref="A2:K2"/>
    <mergeCell ref="A3:K3"/>
    <mergeCell ref="A4:A6"/>
    <mergeCell ref="B4:B6"/>
    <mergeCell ref="D4:G4"/>
    <mergeCell ref="H4:O4"/>
    <mergeCell ref="H5:I5"/>
    <mergeCell ref="J5:K5"/>
    <mergeCell ref="L5:M5"/>
    <mergeCell ref="N5:O5"/>
    <mergeCell ref="D6:E6"/>
    <mergeCell ref="F6:G6"/>
    <mergeCell ref="O7:O12"/>
    <mergeCell ref="A47:K47"/>
    <mergeCell ref="A49:C49"/>
    <mergeCell ref="N31:N32"/>
    <mergeCell ref="O31:O32"/>
    <mergeCell ref="N33:N38"/>
    <mergeCell ref="O33:O38"/>
    <mergeCell ref="N39:N45"/>
    <mergeCell ref="O39:O45"/>
    <mergeCell ref="N16:N22"/>
    <mergeCell ref="O16:O22"/>
    <mergeCell ref="N7:N12"/>
  </mergeCells>
  <pageMargins left="0.70866141732283472" right="0.70866141732283472" top="0.74803149606299213" bottom="0.74803149606299213" header="0.31496062992125984" footer="0.31496062992125984"/>
  <pageSetup paperSize="9" scale="3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0"/>
  <sheetViews>
    <sheetView zoomScale="70" zoomScaleNormal="70" workbookViewId="0">
      <selection activeCell="H4" sqref="H4:O4"/>
    </sheetView>
  </sheetViews>
  <sheetFormatPr defaultColWidth="9.140625" defaultRowHeight="45.75" customHeight="1" x14ac:dyDescent="0.3"/>
  <cols>
    <col min="1" max="1" width="46.7109375" style="1" customWidth="1"/>
    <col min="2" max="2" width="9.140625" style="1"/>
    <col min="3" max="3" width="39.28515625" style="1" customWidth="1"/>
    <col min="4" max="4" width="21.42578125" style="1" customWidth="1"/>
    <col min="5" max="5" width="21.42578125" style="8" customWidth="1"/>
    <col min="6" max="6" width="21.42578125" style="1" customWidth="1"/>
    <col min="7" max="7" width="21.42578125" style="8" customWidth="1"/>
    <col min="8" max="8" width="22" style="1" customWidth="1"/>
    <col min="9" max="9" width="21" style="4" customWidth="1"/>
    <col min="10" max="10" width="22.5703125" style="10" customWidth="1"/>
    <col min="11" max="11" width="23.5703125" style="10" customWidth="1"/>
    <col min="12" max="12" width="16.85546875" style="21" customWidth="1"/>
    <col min="13" max="13" width="14.85546875" style="21" customWidth="1"/>
    <col min="14" max="14" width="13.42578125" style="1" customWidth="1"/>
    <col min="15" max="15" width="13.5703125" style="1" customWidth="1"/>
    <col min="16" max="16384" width="9.140625" style="1"/>
  </cols>
  <sheetData>
    <row r="1" spans="1:15" ht="45.75" customHeight="1" x14ac:dyDescent="0.3">
      <c r="A1" s="104" t="s">
        <v>33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</row>
    <row r="2" spans="1:15" ht="30.75" customHeight="1" x14ac:dyDescent="0.3">
      <c r="A2" s="105" t="s">
        <v>74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</row>
    <row r="3" spans="1:15" ht="18.75" x14ac:dyDescent="0.3">
      <c r="A3" s="107"/>
      <c r="B3" s="108"/>
      <c r="C3" s="108"/>
      <c r="D3" s="108"/>
      <c r="E3" s="108"/>
      <c r="F3" s="108"/>
      <c r="G3" s="108"/>
      <c r="H3" s="109"/>
      <c r="I3" s="109"/>
      <c r="J3" s="109"/>
      <c r="K3" s="109"/>
    </row>
    <row r="4" spans="1:15" ht="29.25" customHeight="1" x14ac:dyDescent="0.3">
      <c r="A4" s="110" t="s">
        <v>68</v>
      </c>
      <c r="B4" s="113" t="s">
        <v>69</v>
      </c>
      <c r="C4" s="43"/>
      <c r="D4" s="115" t="s">
        <v>1</v>
      </c>
      <c r="E4" s="115"/>
      <c r="F4" s="115"/>
      <c r="G4" s="115"/>
      <c r="H4" s="115" t="s">
        <v>83</v>
      </c>
      <c r="I4" s="115"/>
      <c r="J4" s="115"/>
      <c r="K4" s="115"/>
      <c r="L4" s="115"/>
      <c r="M4" s="115"/>
      <c r="N4" s="115"/>
      <c r="O4" s="115"/>
    </row>
    <row r="5" spans="1:15" ht="122.25" customHeight="1" x14ac:dyDescent="0.3">
      <c r="A5" s="111"/>
      <c r="B5" s="114"/>
      <c r="C5" s="44" t="s">
        <v>34</v>
      </c>
      <c r="D5" s="5" t="s">
        <v>2</v>
      </c>
      <c r="E5" s="12" t="s">
        <v>3</v>
      </c>
      <c r="F5" s="5" t="s">
        <v>2</v>
      </c>
      <c r="G5" s="12" t="s">
        <v>3</v>
      </c>
      <c r="H5" s="116" t="s">
        <v>2</v>
      </c>
      <c r="I5" s="117"/>
      <c r="J5" s="118" t="s">
        <v>3</v>
      </c>
      <c r="K5" s="119"/>
      <c r="L5" s="120" t="s">
        <v>71</v>
      </c>
      <c r="M5" s="120"/>
      <c r="N5" s="121" t="s">
        <v>72</v>
      </c>
      <c r="O5" s="121"/>
    </row>
    <row r="6" spans="1:15" ht="24" customHeight="1" x14ac:dyDescent="0.3">
      <c r="A6" s="112"/>
      <c r="B6" s="114"/>
      <c r="C6" s="44"/>
      <c r="D6" s="122">
        <v>45868</v>
      </c>
      <c r="E6" s="123"/>
      <c r="F6" s="122">
        <v>45875</v>
      </c>
      <c r="G6" s="123"/>
      <c r="H6" s="7" t="s">
        <v>4</v>
      </c>
      <c r="I6" s="7" t="s">
        <v>5</v>
      </c>
      <c r="J6" s="9" t="s">
        <v>4</v>
      </c>
      <c r="K6" s="9" t="s">
        <v>5</v>
      </c>
      <c r="L6" s="16" t="s">
        <v>4</v>
      </c>
      <c r="M6" s="46" t="s">
        <v>70</v>
      </c>
      <c r="N6" s="16" t="s">
        <v>4</v>
      </c>
      <c r="O6" s="16" t="s">
        <v>70</v>
      </c>
    </row>
    <row r="7" spans="1:15" ht="18.75" x14ac:dyDescent="0.3">
      <c r="A7" s="3" t="s">
        <v>49</v>
      </c>
      <c r="B7" s="45" t="s">
        <v>6</v>
      </c>
      <c r="C7" s="45" t="s">
        <v>45</v>
      </c>
      <c r="D7" s="29">
        <v>599</v>
      </c>
      <c r="E7" s="13">
        <v>0</v>
      </c>
      <c r="F7" s="29">
        <v>599</v>
      </c>
      <c r="G7" s="13">
        <v>0</v>
      </c>
      <c r="H7" s="32">
        <f t="shared" ref="H7:H46" si="0">F7/D7*100</f>
        <v>100</v>
      </c>
      <c r="I7" s="6">
        <f t="shared" ref="I7:I46" si="1">F7-D7</f>
        <v>0</v>
      </c>
      <c r="J7" s="14">
        <v>0</v>
      </c>
      <c r="K7" s="17">
        <f t="shared" ref="K7:K46" si="2">G7-E7</f>
        <v>0</v>
      </c>
      <c r="L7" s="46">
        <f t="shared" ref="L7:L46" si="3">G7/F7*100</f>
        <v>0</v>
      </c>
      <c r="M7" s="46">
        <f t="shared" ref="M7:M16" si="4">G7-F7</f>
        <v>-599</v>
      </c>
      <c r="N7" s="103">
        <f>SUM(L7:L12)/5</f>
        <v>81.03026779144453</v>
      </c>
      <c r="O7" s="100">
        <f>SUM(M7:M12)/5</f>
        <v>-228.09200000000004</v>
      </c>
    </row>
    <row r="8" spans="1:15" ht="18.75" x14ac:dyDescent="0.3">
      <c r="A8" s="3" t="s">
        <v>50</v>
      </c>
      <c r="B8" s="45" t="s">
        <v>6</v>
      </c>
      <c r="C8" s="45"/>
      <c r="D8" s="30">
        <v>849.33</v>
      </c>
      <c r="E8" s="31">
        <v>787.38</v>
      </c>
      <c r="F8" s="30">
        <v>849.33</v>
      </c>
      <c r="G8" s="31">
        <v>769.38</v>
      </c>
      <c r="H8" s="32">
        <f t="shared" si="0"/>
        <v>100</v>
      </c>
      <c r="I8" s="6">
        <f t="shared" si="1"/>
        <v>0</v>
      </c>
      <c r="J8" s="14">
        <f t="shared" ref="J8:J46" si="5">G8/E8*100</f>
        <v>97.713937361883723</v>
      </c>
      <c r="K8" s="17">
        <f t="shared" si="2"/>
        <v>-18</v>
      </c>
      <c r="L8" s="20">
        <f t="shared" si="3"/>
        <v>90.58669774999116</v>
      </c>
      <c r="M8" s="46">
        <f t="shared" si="4"/>
        <v>-79.950000000000045</v>
      </c>
      <c r="N8" s="103"/>
      <c r="O8" s="100"/>
    </row>
    <row r="9" spans="1:15" ht="18.75" x14ac:dyDescent="0.3">
      <c r="A9" s="3" t="s">
        <v>10</v>
      </c>
      <c r="B9" s="45" t="s">
        <v>6</v>
      </c>
      <c r="C9" s="45"/>
      <c r="D9" s="30">
        <v>454.67</v>
      </c>
      <c r="E9" s="31">
        <v>244</v>
      </c>
      <c r="F9" s="30">
        <v>454.67</v>
      </c>
      <c r="G9" s="31">
        <v>244</v>
      </c>
      <c r="H9" s="32">
        <f t="shared" si="0"/>
        <v>100</v>
      </c>
      <c r="I9" s="6">
        <f t="shared" si="1"/>
        <v>0</v>
      </c>
      <c r="J9" s="14">
        <f t="shared" si="5"/>
        <v>100</v>
      </c>
      <c r="K9" s="17">
        <f t="shared" si="2"/>
        <v>0</v>
      </c>
      <c r="L9" s="20">
        <f t="shared" si="3"/>
        <v>53.665295708975734</v>
      </c>
      <c r="M9" s="46">
        <f t="shared" si="4"/>
        <v>-210.67000000000002</v>
      </c>
      <c r="N9" s="103"/>
      <c r="O9" s="100"/>
    </row>
    <row r="10" spans="1:15" ht="18.75" x14ac:dyDescent="0.3">
      <c r="A10" s="3" t="s">
        <v>7</v>
      </c>
      <c r="B10" s="45" t="s">
        <v>6</v>
      </c>
      <c r="C10" s="45"/>
      <c r="D10" s="30">
        <v>490.67</v>
      </c>
      <c r="E10" s="31">
        <v>455.75</v>
      </c>
      <c r="F10" s="30">
        <v>490.67</v>
      </c>
      <c r="G10" s="31">
        <v>455.75</v>
      </c>
      <c r="H10" s="32">
        <f t="shared" si="0"/>
        <v>100</v>
      </c>
      <c r="I10" s="6">
        <f t="shared" si="1"/>
        <v>0</v>
      </c>
      <c r="J10" s="14">
        <f t="shared" si="5"/>
        <v>100</v>
      </c>
      <c r="K10" s="17">
        <f t="shared" si="2"/>
        <v>0</v>
      </c>
      <c r="L10" s="20">
        <f t="shared" si="3"/>
        <v>92.883200521735588</v>
      </c>
      <c r="M10" s="46">
        <f t="shared" si="4"/>
        <v>-34.920000000000016</v>
      </c>
      <c r="N10" s="103"/>
      <c r="O10" s="100"/>
    </row>
    <row r="11" spans="1:15" ht="18.75" x14ac:dyDescent="0.3">
      <c r="A11" s="3" t="s">
        <v>11</v>
      </c>
      <c r="B11" s="45" t="s">
        <v>6</v>
      </c>
      <c r="C11" s="45"/>
      <c r="D11" s="30">
        <v>332.66666666666669</v>
      </c>
      <c r="E11" s="31">
        <v>291.25</v>
      </c>
      <c r="F11" s="30">
        <v>332.66666666666669</v>
      </c>
      <c r="G11" s="31">
        <v>291.25</v>
      </c>
      <c r="H11" s="32">
        <f t="shared" si="0"/>
        <v>100</v>
      </c>
      <c r="I11" s="6">
        <f t="shared" si="1"/>
        <v>0</v>
      </c>
      <c r="J11" s="14">
        <f t="shared" si="5"/>
        <v>100</v>
      </c>
      <c r="K11" s="17">
        <f t="shared" si="2"/>
        <v>0</v>
      </c>
      <c r="L11" s="20">
        <f t="shared" si="3"/>
        <v>87.550100200400792</v>
      </c>
      <c r="M11" s="46">
        <f t="shared" si="4"/>
        <v>-41.416666666666686</v>
      </c>
      <c r="N11" s="103"/>
      <c r="O11" s="100"/>
    </row>
    <row r="12" spans="1:15" ht="18.75" x14ac:dyDescent="0.3">
      <c r="A12" s="3" t="s">
        <v>12</v>
      </c>
      <c r="B12" s="45" t="s">
        <v>6</v>
      </c>
      <c r="C12" s="45" t="s">
        <v>47</v>
      </c>
      <c r="D12" s="30">
        <v>893.33333333333337</v>
      </c>
      <c r="E12" s="31">
        <v>750.75</v>
      </c>
      <c r="F12" s="30">
        <v>893.33333333333337</v>
      </c>
      <c r="G12" s="31">
        <v>718.83</v>
      </c>
      <c r="H12" s="32">
        <f t="shared" si="0"/>
        <v>100</v>
      </c>
      <c r="I12" s="6">
        <f t="shared" si="1"/>
        <v>0</v>
      </c>
      <c r="J12" s="14">
        <f t="shared" si="5"/>
        <v>95.748251748251761</v>
      </c>
      <c r="K12" s="17">
        <f t="shared" si="2"/>
        <v>-31.919999999999959</v>
      </c>
      <c r="L12" s="20">
        <f t="shared" si="3"/>
        <v>80.466044776119404</v>
      </c>
      <c r="M12" s="46">
        <f t="shared" si="4"/>
        <v>-174.50333333333333</v>
      </c>
      <c r="N12" s="103"/>
      <c r="O12" s="100"/>
    </row>
    <row r="13" spans="1:15" ht="57" customHeight="1" x14ac:dyDescent="0.3">
      <c r="A13" s="3" t="s">
        <v>13</v>
      </c>
      <c r="B13" s="45" t="s">
        <v>6</v>
      </c>
      <c r="C13" s="45" t="s">
        <v>51</v>
      </c>
      <c r="D13" s="30">
        <v>99</v>
      </c>
      <c r="E13" s="31">
        <v>103.38</v>
      </c>
      <c r="F13" s="30">
        <v>99</v>
      </c>
      <c r="G13" s="31">
        <v>103.38</v>
      </c>
      <c r="H13" s="32">
        <f t="shared" si="0"/>
        <v>100</v>
      </c>
      <c r="I13" s="11">
        <f t="shared" si="1"/>
        <v>0</v>
      </c>
      <c r="J13" s="15">
        <f t="shared" si="5"/>
        <v>100</v>
      </c>
      <c r="K13" s="26">
        <f t="shared" si="2"/>
        <v>0</v>
      </c>
      <c r="L13" s="20">
        <f t="shared" si="3"/>
        <v>104.42424242424242</v>
      </c>
      <c r="M13" s="46">
        <f t="shared" si="4"/>
        <v>4.3799999999999955</v>
      </c>
      <c r="N13" s="18"/>
      <c r="O13" s="2"/>
    </row>
    <row r="14" spans="1:15" ht="18.75" x14ac:dyDescent="0.3">
      <c r="A14" s="3" t="s">
        <v>67</v>
      </c>
      <c r="B14" s="45" t="s">
        <v>6</v>
      </c>
      <c r="C14" s="45"/>
      <c r="D14" s="30">
        <v>202.5</v>
      </c>
      <c r="E14" s="31">
        <v>169.33</v>
      </c>
      <c r="F14" s="30">
        <v>202.5</v>
      </c>
      <c r="G14" s="31">
        <v>169.33</v>
      </c>
      <c r="H14" s="32">
        <f t="shared" si="0"/>
        <v>100</v>
      </c>
      <c r="I14" s="11">
        <f t="shared" si="1"/>
        <v>0</v>
      </c>
      <c r="J14" s="15">
        <f t="shared" si="5"/>
        <v>100</v>
      </c>
      <c r="K14" s="26">
        <f t="shared" si="2"/>
        <v>0</v>
      </c>
      <c r="L14" s="20">
        <f t="shared" si="3"/>
        <v>83.619753086419763</v>
      </c>
      <c r="M14" s="46">
        <f t="shared" si="4"/>
        <v>-33.169999999999987</v>
      </c>
      <c r="N14" s="18"/>
      <c r="O14" s="2"/>
    </row>
    <row r="15" spans="1:15" ht="18.75" x14ac:dyDescent="0.3">
      <c r="A15" s="3" t="s">
        <v>14</v>
      </c>
      <c r="B15" s="45" t="s">
        <v>6</v>
      </c>
      <c r="C15" s="45"/>
      <c r="D15" s="30">
        <v>539</v>
      </c>
      <c r="E15" s="31">
        <v>484.44</v>
      </c>
      <c r="F15" s="30">
        <v>539</v>
      </c>
      <c r="G15" s="31">
        <v>484.44</v>
      </c>
      <c r="H15" s="32">
        <f t="shared" si="0"/>
        <v>100</v>
      </c>
      <c r="I15" s="11">
        <f t="shared" si="1"/>
        <v>0</v>
      </c>
      <c r="J15" s="15">
        <f t="shared" si="5"/>
        <v>100</v>
      </c>
      <c r="K15" s="26">
        <f t="shared" si="2"/>
        <v>0</v>
      </c>
      <c r="L15" s="20">
        <f t="shared" si="3"/>
        <v>89.877551020408163</v>
      </c>
      <c r="M15" s="46">
        <f t="shared" si="4"/>
        <v>-54.56</v>
      </c>
      <c r="N15" s="18"/>
      <c r="O15" s="2"/>
    </row>
    <row r="16" spans="1:15" ht="93.75" x14ac:dyDescent="0.3">
      <c r="A16" s="3" t="s">
        <v>15</v>
      </c>
      <c r="B16" s="45" t="s">
        <v>6</v>
      </c>
      <c r="C16" s="45" t="s">
        <v>65</v>
      </c>
      <c r="D16" s="30">
        <v>1279.67</v>
      </c>
      <c r="E16" s="31">
        <v>1096.31</v>
      </c>
      <c r="F16" s="30">
        <v>1279.67</v>
      </c>
      <c r="G16" s="31">
        <v>1096.31</v>
      </c>
      <c r="H16" s="32">
        <f t="shared" si="0"/>
        <v>100</v>
      </c>
      <c r="I16" s="11">
        <f t="shared" si="1"/>
        <v>0</v>
      </c>
      <c r="J16" s="14">
        <f t="shared" si="5"/>
        <v>100</v>
      </c>
      <c r="K16" s="17">
        <f t="shared" si="2"/>
        <v>0</v>
      </c>
      <c r="L16" s="20">
        <f t="shared" si="3"/>
        <v>85.671305883548087</v>
      </c>
      <c r="M16" s="46">
        <f t="shared" si="4"/>
        <v>-183.36000000000013</v>
      </c>
      <c r="N16" s="103">
        <f>SUM(L16:L22)/7</f>
        <v>87.062025440138498</v>
      </c>
      <c r="O16" s="100">
        <f>SUM(M16:M22)/7</f>
        <v>-69.652380952380966</v>
      </c>
    </row>
    <row r="17" spans="1:15" ht="18.75" x14ac:dyDescent="0.3">
      <c r="A17" s="3" t="s">
        <v>35</v>
      </c>
      <c r="B17" s="45" t="s">
        <v>8</v>
      </c>
      <c r="C17" s="45" t="s">
        <v>48</v>
      </c>
      <c r="D17" s="30">
        <v>216.53333333333333</v>
      </c>
      <c r="E17" s="31">
        <v>172.69</v>
      </c>
      <c r="F17" s="30">
        <v>216.53333333333333</v>
      </c>
      <c r="G17" s="31">
        <v>172.69</v>
      </c>
      <c r="H17" s="32">
        <f t="shared" si="0"/>
        <v>100</v>
      </c>
      <c r="I17" s="6">
        <f t="shared" si="1"/>
        <v>0</v>
      </c>
      <c r="J17" s="14">
        <f t="shared" si="5"/>
        <v>100</v>
      </c>
      <c r="K17" s="17">
        <f t="shared" si="2"/>
        <v>0</v>
      </c>
      <c r="L17" s="20">
        <f t="shared" si="3"/>
        <v>79.752155172413794</v>
      </c>
      <c r="M17" s="46">
        <f>G18-F18</f>
        <v>-78.943333333333328</v>
      </c>
      <c r="N17" s="103"/>
      <c r="O17" s="100"/>
    </row>
    <row r="18" spans="1:15" ht="18.75" x14ac:dyDescent="0.3">
      <c r="A18" s="3" t="s">
        <v>36</v>
      </c>
      <c r="B18" s="45" t="s">
        <v>6</v>
      </c>
      <c r="C18" s="45" t="s">
        <v>41</v>
      </c>
      <c r="D18" s="30">
        <v>429.33333333333331</v>
      </c>
      <c r="E18" s="31">
        <v>333.72</v>
      </c>
      <c r="F18" s="30">
        <v>429.33333333333331</v>
      </c>
      <c r="G18" s="31">
        <v>350.39</v>
      </c>
      <c r="H18" s="32">
        <f t="shared" si="0"/>
        <v>100</v>
      </c>
      <c r="I18" s="6">
        <f t="shared" si="1"/>
        <v>0</v>
      </c>
      <c r="J18" s="14">
        <f t="shared" si="5"/>
        <v>104.9952055615486</v>
      </c>
      <c r="K18" s="17">
        <f t="shared" si="2"/>
        <v>16.669999999999959</v>
      </c>
      <c r="L18" s="20">
        <f t="shared" si="3"/>
        <v>81.612577639751549</v>
      </c>
      <c r="M18" s="46">
        <f t="shared" ref="M18:M27" si="6">G18-F18</f>
        <v>-78.943333333333328</v>
      </c>
      <c r="N18" s="103"/>
      <c r="O18" s="100"/>
    </row>
    <row r="19" spans="1:15" ht="37.5" x14ac:dyDescent="0.3">
      <c r="A19" s="3" t="s">
        <v>37</v>
      </c>
      <c r="B19" s="45" t="s">
        <v>6</v>
      </c>
      <c r="C19" s="45" t="s">
        <v>52</v>
      </c>
      <c r="D19" s="30">
        <v>633.79999999999995</v>
      </c>
      <c r="E19" s="31">
        <v>499.80500000000001</v>
      </c>
      <c r="F19" s="30">
        <v>633.79999999999995</v>
      </c>
      <c r="G19" s="31">
        <v>499.81</v>
      </c>
      <c r="H19" s="32">
        <f t="shared" si="0"/>
        <v>100</v>
      </c>
      <c r="I19" s="6">
        <f t="shared" si="1"/>
        <v>0</v>
      </c>
      <c r="J19" s="14">
        <f t="shared" si="5"/>
        <v>100.00100039015216</v>
      </c>
      <c r="K19" s="17">
        <f t="shared" si="2"/>
        <v>4.9999999999954525E-3</v>
      </c>
      <c r="L19" s="20">
        <f t="shared" si="3"/>
        <v>78.859261596718213</v>
      </c>
      <c r="M19" s="46">
        <f t="shared" si="6"/>
        <v>-133.98999999999995</v>
      </c>
      <c r="N19" s="103"/>
      <c r="O19" s="100"/>
    </row>
    <row r="20" spans="1:15" ht="38.25" customHeight="1" x14ac:dyDescent="0.3">
      <c r="A20" s="3" t="s">
        <v>38</v>
      </c>
      <c r="B20" s="45" t="s">
        <v>6</v>
      </c>
      <c r="C20" s="45" t="s">
        <v>52</v>
      </c>
      <c r="D20" s="30">
        <v>740.83</v>
      </c>
      <c r="E20" s="31">
        <v>710.33</v>
      </c>
      <c r="F20" s="30">
        <v>740.83</v>
      </c>
      <c r="G20" s="31">
        <v>710.33</v>
      </c>
      <c r="H20" s="32">
        <f t="shared" si="0"/>
        <v>100</v>
      </c>
      <c r="I20" s="6">
        <f t="shared" si="1"/>
        <v>0</v>
      </c>
      <c r="J20" s="14">
        <f t="shared" si="5"/>
        <v>100</v>
      </c>
      <c r="K20" s="17">
        <f t="shared" si="2"/>
        <v>0</v>
      </c>
      <c r="L20" s="20">
        <f t="shared" si="3"/>
        <v>95.882996098970068</v>
      </c>
      <c r="M20" s="46">
        <f t="shared" si="6"/>
        <v>-30.5</v>
      </c>
      <c r="N20" s="103"/>
      <c r="O20" s="100"/>
    </row>
    <row r="21" spans="1:15" ht="37.5" x14ac:dyDescent="0.3">
      <c r="A21" s="3" t="s">
        <v>16</v>
      </c>
      <c r="B21" s="45" t="s">
        <v>8</v>
      </c>
      <c r="C21" s="45" t="s">
        <v>52</v>
      </c>
      <c r="D21" s="30">
        <v>144.33000000000001</v>
      </c>
      <c r="E21" s="31">
        <v>117.25</v>
      </c>
      <c r="F21" s="30">
        <v>144.33000000000001</v>
      </c>
      <c r="G21" s="31">
        <v>117.25</v>
      </c>
      <c r="H21" s="32">
        <f t="shared" si="0"/>
        <v>100</v>
      </c>
      <c r="I21" s="6">
        <f t="shared" si="1"/>
        <v>0</v>
      </c>
      <c r="J21" s="14">
        <f t="shared" si="5"/>
        <v>100</v>
      </c>
      <c r="K21" s="17">
        <f t="shared" si="2"/>
        <v>0</v>
      </c>
      <c r="L21" s="20">
        <f t="shared" si="3"/>
        <v>81.237441973255727</v>
      </c>
      <c r="M21" s="46">
        <f t="shared" si="6"/>
        <v>-27.080000000000013</v>
      </c>
      <c r="N21" s="103"/>
      <c r="O21" s="100"/>
    </row>
    <row r="22" spans="1:15" ht="18.75" x14ac:dyDescent="0.3">
      <c r="A22" s="3" t="s">
        <v>39</v>
      </c>
      <c r="B22" s="45" t="s">
        <v>6</v>
      </c>
      <c r="C22" s="45"/>
      <c r="D22" s="30">
        <v>705</v>
      </c>
      <c r="E22" s="31">
        <v>750.25</v>
      </c>
      <c r="F22" s="30">
        <v>705</v>
      </c>
      <c r="G22" s="31">
        <v>750.25</v>
      </c>
      <c r="H22" s="32">
        <f t="shared" si="0"/>
        <v>100</v>
      </c>
      <c r="I22" s="6">
        <f t="shared" si="1"/>
        <v>0</v>
      </c>
      <c r="J22" s="14">
        <f t="shared" si="5"/>
        <v>100</v>
      </c>
      <c r="K22" s="17">
        <f t="shared" si="2"/>
        <v>0</v>
      </c>
      <c r="L22" s="20">
        <f t="shared" si="3"/>
        <v>106.41843971631207</v>
      </c>
      <c r="M22" s="46">
        <f t="shared" si="6"/>
        <v>45.25</v>
      </c>
      <c r="N22" s="103"/>
      <c r="O22" s="100"/>
    </row>
    <row r="23" spans="1:15" ht="18.75" x14ac:dyDescent="0.3">
      <c r="A23" s="3" t="s">
        <v>17</v>
      </c>
      <c r="B23" s="45" t="s">
        <v>9</v>
      </c>
      <c r="C23" s="45"/>
      <c r="D23" s="30">
        <v>152</v>
      </c>
      <c r="E23" s="31">
        <v>148.75</v>
      </c>
      <c r="F23" s="30">
        <v>152</v>
      </c>
      <c r="G23" s="31">
        <v>148.75</v>
      </c>
      <c r="H23" s="32">
        <f t="shared" si="0"/>
        <v>100</v>
      </c>
      <c r="I23" s="6">
        <f t="shared" si="1"/>
        <v>0</v>
      </c>
      <c r="J23" s="14">
        <f t="shared" si="5"/>
        <v>100</v>
      </c>
      <c r="K23" s="17">
        <f t="shared" si="2"/>
        <v>0</v>
      </c>
      <c r="L23" s="20">
        <f t="shared" si="3"/>
        <v>97.86184210526315</v>
      </c>
      <c r="M23" s="46">
        <f t="shared" si="6"/>
        <v>-3.25</v>
      </c>
      <c r="N23" s="18"/>
      <c r="O23" s="2"/>
    </row>
    <row r="24" spans="1:15" ht="18.75" x14ac:dyDescent="0.3">
      <c r="A24" s="3" t="s">
        <v>18</v>
      </c>
      <c r="B24" s="45" t="s">
        <v>6</v>
      </c>
      <c r="C24" s="45" t="s">
        <v>53</v>
      </c>
      <c r="D24" s="30">
        <v>117.66666666666667</v>
      </c>
      <c r="E24" s="31">
        <v>96.7</v>
      </c>
      <c r="F24" s="30">
        <v>117.66666666666667</v>
      </c>
      <c r="G24" s="31">
        <v>96.7</v>
      </c>
      <c r="H24" s="32">
        <f t="shared" si="0"/>
        <v>100</v>
      </c>
      <c r="I24" s="6">
        <f t="shared" si="1"/>
        <v>0</v>
      </c>
      <c r="J24" s="14">
        <f t="shared" si="5"/>
        <v>100</v>
      </c>
      <c r="K24" s="17">
        <f t="shared" si="2"/>
        <v>0</v>
      </c>
      <c r="L24" s="20">
        <f t="shared" si="3"/>
        <v>82.181303116147305</v>
      </c>
      <c r="M24" s="46">
        <f t="shared" si="6"/>
        <v>-20.966666666666669</v>
      </c>
      <c r="N24" s="18"/>
      <c r="O24" s="2"/>
    </row>
    <row r="25" spans="1:15" ht="56.25" x14ac:dyDescent="0.3">
      <c r="A25" s="3" t="s">
        <v>19</v>
      </c>
      <c r="B25" s="45" t="s">
        <v>6</v>
      </c>
      <c r="C25" s="45" t="s">
        <v>54</v>
      </c>
      <c r="D25" s="30">
        <v>395.33</v>
      </c>
      <c r="E25" s="31">
        <v>267.83</v>
      </c>
      <c r="F25" s="30">
        <v>395.33</v>
      </c>
      <c r="G25" s="31">
        <v>267.83</v>
      </c>
      <c r="H25" s="32">
        <f t="shared" si="0"/>
        <v>100</v>
      </c>
      <c r="I25" s="6">
        <f t="shared" si="1"/>
        <v>0</v>
      </c>
      <c r="J25" s="14">
        <f t="shared" si="5"/>
        <v>100</v>
      </c>
      <c r="K25" s="17">
        <f t="shared" si="2"/>
        <v>0</v>
      </c>
      <c r="L25" s="20">
        <f t="shared" si="3"/>
        <v>67.748463309134138</v>
      </c>
      <c r="M25" s="46">
        <f t="shared" si="6"/>
        <v>-127.5</v>
      </c>
      <c r="N25" s="18"/>
      <c r="O25" s="2"/>
    </row>
    <row r="26" spans="1:15" ht="56.25" x14ac:dyDescent="0.3">
      <c r="A26" s="3" t="s">
        <v>40</v>
      </c>
      <c r="B26" s="45" t="s">
        <v>6</v>
      </c>
      <c r="C26" s="45" t="s">
        <v>55</v>
      </c>
      <c r="D26" s="30">
        <v>358.67</v>
      </c>
      <c r="E26" s="31">
        <v>330.73750000000001</v>
      </c>
      <c r="F26" s="30">
        <v>358.67</v>
      </c>
      <c r="G26" s="31">
        <v>330.73750000000001</v>
      </c>
      <c r="H26" s="32">
        <f t="shared" si="0"/>
        <v>100</v>
      </c>
      <c r="I26" s="6">
        <f t="shared" si="1"/>
        <v>0</v>
      </c>
      <c r="J26" s="14">
        <f t="shared" si="5"/>
        <v>100</v>
      </c>
      <c r="K26" s="17">
        <f t="shared" si="2"/>
        <v>0</v>
      </c>
      <c r="L26" s="20">
        <f t="shared" si="3"/>
        <v>92.21220063010567</v>
      </c>
      <c r="M26" s="46">
        <f t="shared" si="6"/>
        <v>-27.932500000000005</v>
      </c>
      <c r="N26" s="18"/>
      <c r="O26" s="2"/>
    </row>
    <row r="27" spans="1:15" ht="18.75" x14ac:dyDescent="0.3">
      <c r="A27" s="3" t="s">
        <v>20</v>
      </c>
      <c r="B27" s="45" t="s">
        <v>6</v>
      </c>
      <c r="C27" s="45" t="s">
        <v>56</v>
      </c>
      <c r="D27" s="30">
        <v>920</v>
      </c>
      <c r="E27" s="31">
        <v>667.67</v>
      </c>
      <c r="F27" s="30">
        <v>920</v>
      </c>
      <c r="G27" s="31">
        <v>667.67</v>
      </c>
      <c r="H27" s="32">
        <f t="shared" si="0"/>
        <v>100</v>
      </c>
      <c r="I27" s="6">
        <f t="shared" si="1"/>
        <v>0</v>
      </c>
      <c r="J27" s="14">
        <f t="shared" si="5"/>
        <v>100</v>
      </c>
      <c r="K27" s="17">
        <f t="shared" si="2"/>
        <v>0</v>
      </c>
      <c r="L27" s="20">
        <f t="shared" si="3"/>
        <v>72.572826086956525</v>
      </c>
      <c r="M27" s="46">
        <f t="shared" si="6"/>
        <v>-252.33000000000004</v>
      </c>
      <c r="N27" s="18"/>
      <c r="O27" s="2"/>
    </row>
    <row r="28" spans="1:15" ht="18.75" x14ac:dyDescent="0.3">
      <c r="A28" s="3" t="s">
        <v>21</v>
      </c>
      <c r="B28" s="45" t="s">
        <v>6</v>
      </c>
      <c r="C28" s="45"/>
      <c r="D28" s="30">
        <v>59.67</v>
      </c>
      <c r="E28" s="31">
        <v>45.7</v>
      </c>
      <c r="F28" s="30">
        <v>59.67</v>
      </c>
      <c r="G28" s="31">
        <v>45.7</v>
      </c>
      <c r="H28" s="32">
        <f t="shared" si="0"/>
        <v>100</v>
      </c>
      <c r="I28" s="6">
        <f t="shared" si="1"/>
        <v>0</v>
      </c>
      <c r="J28" s="14">
        <f t="shared" si="5"/>
        <v>100</v>
      </c>
      <c r="K28" s="17">
        <f t="shared" si="2"/>
        <v>0</v>
      </c>
      <c r="L28" s="20">
        <f t="shared" si="3"/>
        <v>76.587900117311875</v>
      </c>
      <c r="M28" s="46">
        <f>G29-F29</f>
        <v>-944.40333333333319</v>
      </c>
      <c r="N28" s="18"/>
      <c r="O28" s="2"/>
    </row>
    <row r="29" spans="1:15" ht="18.75" x14ac:dyDescent="0.3">
      <c r="A29" s="3" t="s">
        <v>22</v>
      </c>
      <c r="B29" s="45" t="s">
        <v>6</v>
      </c>
      <c r="C29" s="45" t="s">
        <v>57</v>
      </c>
      <c r="D29" s="30">
        <v>3446.1533333333332</v>
      </c>
      <c r="E29" s="31">
        <v>2501.75</v>
      </c>
      <c r="F29" s="30">
        <v>3446.1533333333332</v>
      </c>
      <c r="G29" s="31">
        <v>2501.75</v>
      </c>
      <c r="H29" s="32">
        <f t="shared" si="0"/>
        <v>100</v>
      </c>
      <c r="I29" s="6">
        <f t="shared" si="1"/>
        <v>0</v>
      </c>
      <c r="J29" s="14">
        <f t="shared" si="5"/>
        <v>100</v>
      </c>
      <c r="K29" s="17">
        <f t="shared" si="2"/>
        <v>0</v>
      </c>
      <c r="L29" s="20">
        <f t="shared" si="3"/>
        <v>72.595434910034967</v>
      </c>
      <c r="M29" s="46">
        <f>G29-F29</f>
        <v>-944.40333333333319</v>
      </c>
      <c r="N29" s="18"/>
      <c r="O29" s="2"/>
    </row>
    <row r="30" spans="1:15" ht="18.75" x14ac:dyDescent="0.3">
      <c r="A30" s="3" t="s">
        <v>23</v>
      </c>
      <c r="B30" s="45" t="s">
        <v>6</v>
      </c>
      <c r="C30" s="45" t="s">
        <v>58</v>
      </c>
      <c r="D30" s="30">
        <v>63.67</v>
      </c>
      <c r="E30" s="31">
        <v>61.19</v>
      </c>
      <c r="F30" s="30">
        <v>63.67</v>
      </c>
      <c r="G30" s="31">
        <v>61.19</v>
      </c>
      <c r="H30" s="32">
        <f t="shared" si="0"/>
        <v>100</v>
      </c>
      <c r="I30" s="6">
        <f t="shared" si="1"/>
        <v>0</v>
      </c>
      <c r="J30" s="14">
        <f t="shared" si="5"/>
        <v>100</v>
      </c>
      <c r="K30" s="17">
        <f t="shared" si="2"/>
        <v>0</v>
      </c>
      <c r="L30" s="20">
        <f t="shared" si="3"/>
        <v>96.104915972985708</v>
      </c>
      <c r="M30" s="46">
        <f>G31-F31</f>
        <v>-20</v>
      </c>
      <c r="N30" s="18"/>
      <c r="O30" s="2"/>
    </row>
    <row r="31" spans="1:15" ht="37.5" x14ac:dyDescent="0.3">
      <c r="A31" s="3" t="s">
        <v>24</v>
      </c>
      <c r="B31" s="45" t="s">
        <v>6</v>
      </c>
      <c r="C31" s="45"/>
      <c r="D31" s="30">
        <v>104.67</v>
      </c>
      <c r="E31" s="31">
        <v>84.67</v>
      </c>
      <c r="F31" s="30">
        <v>104.67</v>
      </c>
      <c r="G31" s="31">
        <v>84.67</v>
      </c>
      <c r="H31" s="32">
        <f t="shared" si="0"/>
        <v>100</v>
      </c>
      <c r="I31" s="6">
        <f t="shared" si="1"/>
        <v>0</v>
      </c>
      <c r="J31" s="14">
        <f t="shared" si="5"/>
        <v>100</v>
      </c>
      <c r="K31" s="17">
        <f t="shared" si="2"/>
        <v>0</v>
      </c>
      <c r="L31" s="20">
        <f t="shared" si="3"/>
        <v>80.892328269800331</v>
      </c>
      <c r="M31" s="46">
        <f t="shared" ref="M31:M46" si="7">G31-F31</f>
        <v>-20</v>
      </c>
      <c r="N31" s="103">
        <f>SUM(L31:L32)/2</f>
        <v>84.363778380770157</v>
      </c>
      <c r="O31" s="100">
        <f>SUM(M31:M32)/2</f>
        <v>-15.669999999999995</v>
      </c>
    </row>
    <row r="32" spans="1:15" ht="37.5" x14ac:dyDescent="0.3">
      <c r="A32" s="3" t="s">
        <v>0</v>
      </c>
      <c r="B32" s="45" t="s">
        <v>6</v>
      </c>
      <c r="C32" s="45"/>
      <c r="D32" s="30">
        <v>93.219999999999985</v>
      </c>
      <c r="E32" s="31">
        <v>81.88</v>
      </c>
      <c r="F32" s="30">
        <v>93.219999999999985</v>
      </c>
      <c r="G32" s="31">
        <v>81.88</v>
      </c>
      <c r="H32" s="32">
        <f t="shared" si="0"/>
        <v>100</v>
      </c>
      <c r="I32" s="6">
        <f t="shared" si="1"/>
        <v>0</v>
      </c>
      <c r="J32" s="14">
        <f t="shared" si="5"/>
        <v>100</v>
      </c>
      <c r="K32" s="17">
        <f t="shared" si="2"/>
        <v>0</v>
      </c>
      <c r="L32" s="46">
        <f t="shared" si="3"/>
        <v>87.835228491739983</v>
      </c>
      <c r="M32" s="46">
        <f t="shared" si="7"/>
        <v>-11.339999999999989</v>
      </c>
      <c r="N32" s="103"/>
      <c r="O32" s="100"/>
    </row>
    <row r="33" spans="1:15" ht="18.75" x14ac:dyDescent="0.3">
      <c r="A33" s="3" t="s">
        <v>25</v>
      </c>
      <c r="B33" s="45" t="s">
        <v>6</v>
      </c>
      <c r="C33" s="45" t="s">
        <v>53</v>
      </c>
      <c r="D33" s="30">
        <v>124</v>
      </c>
      <c r="E33" s="31">
        <v>100.15</v>
      </c>
      <c r="F33" s="30">
        <v>124</v>
      </c>
      <c r="G33" s="31">
        <v>100.15</v>
      </c>
      <c r="H33" s="32">
        <f t="shared" si="0"/>
        <v>100</v>
      </c>
      <c r="I33" s="6">
        <f t="shared" si="1"/>
        <v>0</v>
      </c>
      <c r="J33" s="14">
        <f t="shared" si="5"/>
        <v>100</v>
      </c>
      <c r="K33" s="17">
        <f t="shared" si="2"/>
        <v>0</v>
      </c>
      <c r="L33" s="20">
        <f t="shared" si="3"/>
        <v>80.766129032258078</v>
      </c>
      <c r="M33" s="46">
        <f t="shared" si="7"/>
        <v>-23.849999999999994</v>
      </c>
      <c r="N33" s="103">
        <f>SUM(L33:L38)/6</f>
        <v>83.150404883319666</v>
      </c>
      <c r="O33" s="100">
        <f>SUM(M33:M38)/6</f>
        <v>-17.830555555555552</v>
      </c>
    </row>
    <row r="34" spans="1:15" ht="18.75" x14ac:dyDescent="0.3">
      <c r="A34" s="3" t="s">
        <v>63</v>
      </c>
      <c r="B34" s="45" t="s">
        <v>6</v>
      </c>
      <c r="C34" s="45"/>
      <c r="D34" s="30">
        <v>75.666666666666671</v>
      </c>
      <c r="E34" s="31">
        <v>64.06</v>
      </c>
      <c r="F34" s="30">
        <v>75.666666666666671</v>
      </c>
      <c r="G34" s="31">
        <v>64.06</v>
      </c>
      <c r="H34" s="32">
        <f t="shared" si="0"/>
        <v>100</v>
      </c>
      <c r="I34" s="6">
        <f t="shared" si="1"/>
        <v>0</v>
      </c>
      <c r="J34" s="14">
        <f t="shared" si="5"/>
        <v>100</v>
      </c>
      <c r="K34" s="17">
        <f t="shared" si="2"/>
        <v>0</v>
      </c>
      <c r="L34" s="20">
        <f t="shared" si="3"/>
        <v>84.66079295154185</v>
      </c>
      <c r="M34" s="46">
        <f t="shared" si="7"/>
        <v>-11.606666666666669</v>
      </c>
      <c r="N34" s="103"/>
      <c r="O34" s="100"/>
    </row>
    <row r="35" spans="1:15" ht="18.75" x14ac:dyDescent="0.3">
      <c r="A35" s="3" t="s">
        <v>26</v>
      </c>
      <c r="B35" s="45" t="s">
        <v>6</v>
      </c>
      <c r="C35" s="45" t="s">
        <v>59</v>
      </c>
      <c r="D35" s="30">
        <v>81.333333333333329</v>
      </c>
      <c r="E35" s="31">
        <v>65.7</v>
      </c>
      <c r="F35" s="30">
        <v>81.333333333333329</v>
      </c>
      <c r="G35" s="31">
        <v>65.7</v>
      </c>
      <c r="H35" s="32">
        <f t="shared" si="0"/>
        <v>100</v>
      </c>
      <c r="I35" s="6">
        <f t="shared" si="1"/>
        <v>0</v>
      </c>
      <c r="J35" s="14">
        <f t="shared" si="5"/>
        <v>100</v>
      </c>
      <c r="K35" s="17">
        <f t="shared" si="2"/>
        <v>0</v>
      </c>
      <c r="L35" s="20">
        <f t="shared" si="3"/>
        <v>80.778688524590166</v>
      </c>
      <c r="M35" s="46">
        <f t="shared" si="7"/>
        <v>-15.633333333333326</v>
      </c>
      <c r="N35" s="103"/>
      <c r="O35" s="100"/>
    </row>
    <row r="36" spans="1:15" ht="18.75" x14ac:dyDescent="0.3">
      <c r="A36" s="3" t="s">
        <v>42</v>
      </c>
      <c r="B36" s="45" t="s">
        <v>6</v>
      </c>
      <c r="C36" s="45" t="s">
        <v>53</v>
      </c>
      <c r="D36" s="30">
        <v>97.833333333333329</v>
      </c>
      <c r="E36" s="31">
        <v>68.44</v>
      </c>
      <c r="F36" s="30">
        <v>97.833333333333329</v>
      </c>
      <c r="G36" s="31">
        <v>68.44</v>
      </c>
      <c r="H36" s="32">
        <f t="shared" si="0"/>
        <v>100</v>
      </c>
      <c r="I36" s="6">
        <f t="shared" si="1"/>
        <v>0</v>
      </c>
      <c r="J36" s="14">
        <f t="shared" si="5"/>
        <v>100</v>
      </c>
      <c r="K36" s="17">
        <f t="shared" si="2"/>
        <v>0</v>
      </c>
      <c r="L36" s="20">
        <f t="shared" si="3"/>
        <v>69.955706984667799</v>
      </c>
      <c r="M36" s="46">
        <f t="shared" si="7"/>
        <v>-29.393333333333331</v>
      </c>
      <c r="N36" s="103"/>
      <c r="O36" s="100"/>
    </row>
    <row r="37" spans="1:15" ht="18.75" x14ac:dyDescent="0.3">
      <c r="A37" s="3" t="s">
        <v>43</v>
      </c>
      <c r="B37" s="45" t="s">
        <v>6</v>
      </c>
      <c r="C37" s="45" t="s">
        <v>45</v>
      </c>
      <c r="D37" s="30">
        <v>143.72999999999999</v>
      </c>
      <c r="E37" s="31">
        <v>110.3</v>
      </c>
      <c r="F37" s="30">
        <v>143.72999999999999</v>
      </c>
      <c r="G37" s="31">
        <v>110.3</v>
      </c>
      <c r="H37" s="32">
        <f t="shared" si="0"/>
        <v>100</v>
      </c>
      <c r="I37" s="6">
        <f t="shared" si="1"/>
        <v>0</v>
      </c>
      <c r="J37" s="14">
        <f t="shared" si="5"/>
        <v>100</v>
      </c>
      <c r="K37" s="17">
        <f t="shared" si="2"/>
        <v>0</v>
      </c>
      <c r="L37" s="20">
        <f t="shared" si="3"/>
        <v>76.74111180686009</v>
      </c>
      <c r="M37" s="46">
        <f t="shared" si="7"/>
        <v>-33.429999999999993</v>
      </c>
      <c r="N37" s="103"/>
      <c r="O37" s="100"/>
    </row>
    <row r="38" spans="1:15" ht="18.75" x14ac:dyDescent="0.3">
      <c r="A38" s="3" t="s">
        <v>44</v>
      </c>
      <c r="B38" s="45" t="s">
        <v>6</v>
      </c>
      <c r="C38" s="45" t="s">
        <v>41</v>
      </c>
      <c r="D38" s="30">
        <v>115.5</v>
      </c>
      <c r="E38" s="31">
        <v>122.43</v>
      </c>
      <c r="F38" s="30">
        <v>115.5</v>
      </c>
      <c r="G38" s="31">
        <v>122.43</v>
      </c>
      <c r="H38" s="32">
        <f t="shared" si="0"/>
        <v>100</v>
      </c>
      <c r="I38" s="6">
        <f t="shared" si="1"/>
        <v>0</v>
      </c>
      <c r="J38" s="14">
        <f t="shared" si="5"/>
        <v>100</v>
      </c>
      <c r="K38" s="17">
        <f t="shared" si="2"/>
        <v>0</v>
      </c>
      <c r="L38" s="20">
        <f t="shared" si="3"/>
        <v>106</v>
      </c>
      <c r="M38" s="46">
        <f t="shared" si="7"/>
        <v>6.9300000000000068</v>
      </c>
      <c r="N38" s="103"/>
      <c r="O38" s="100"/>
    </row>
    <row r="39" spans="1:15" ht="18.75" x14ac:dyDescent="0.3">
      <c r="A39" s="3" t="s">
        <v>27</v>
      </c>
      <c r="B39" s="45" t="s">
        <v>6</v>
      </c>
      <c r="C39" s="45"/>
      <c r="D39" s="30">
        <v>113.33</v>
      </c>
      <c r="E39" s="31">
        <v>90.25</v>
      </c>
      <c r="F39" s="30">
        <v>108.33</v>
      </c>
      <c r="G39" s="31">
        <v>90.25</v>
      </c>
      <c r="H39" s="32">
        <f t="shared" si="0"/>
        <v>95.588105532515669</v>
      </c>
      <c r="I39" s="6">
        <f t="shared" si="1"/>
        <v>-5</v>
      </c>
      <c r="J39" s="14">
        <f t="shared" si="5"/>
        <v>100</v>
      </c>
      <c r="K39" s="17">
        <f t="shared" si="2"/>
        <v>0</v>
      </c>
      <c r="L39" s="20">
        <f t="shared" si="3"/>
        <v>83.310255700175389</v>
      </c>
      <c r="M39" s="46">
        <f t="shared" si="7"/>
        <v>-18.079999999999998</v>
      </c>
      <c r="N39" s="103">
        <f>SUM(L39:L45)/6</f>
        <v>106.20772561694196</v>
      </c>
      <c r="O39" s="100">
        <f>SUM(M39:M45)/6</f>
        <v>-15.588333333333333</v>
      </c>
    </row>
    <row r="40" spans="1:15" ht="18.75" x14ac:dyDescent="0.3">
      <c r="A40" s="3" t="s">
        <v>28</v>
      </c>
      <c r="B40" s="45" t="s">
        <v>6</v>
      </c>
      <c r="C40" s="45"/>
      <c r="D40" s="30">
        <v>93.33</v>
      </c>
      <c r="E40" s="31">
        <v>87.06</v>
      </c>
      <c r="F40" s="30">
        <v>96.67</v>
      </c>
      <c r="G40" s="31">
        <v>87.06</v>
      </c>
      <c r="H40" s="32">
        <f t="shared" si="0"/>
        <v>103.57869923925855</v>
      </c>
      <c r="I40" s="6">
        <f t="shared" si="1"/>
        <v>3.3400000000000034</v>
      </c>
      <c r="J40" s="14">
        <f t="shared" si="5"/>
        <v>100</v>
      </c>
      <c r="K40" s="17">
        <f t="shared" si="2"/>
        <v>0</v>
      </c>
      <c r="L40" s="20">
        <f t="shared" si="3"/>
        <v>90.058963484017795</v>
      </c>
      <c r="M40" s="46">
        <f t="shared" si="7"/>
        <v>-9.61</v>
      </c>
      <c r="N40" s="103"/>
      <c r="O40" s="100"/>
    </row>
    <row r="41" spans="1:15" ht="18.75" x14ac:dyDescent="0.3">
      <c r="A41" s="3" t="s">
        <v>29</v>
      </c>
      <c r="B41" s="45" t="s">
        <v>6</v>
      </c>
      <c r="C41" s="45"/>
      <c r="D41" s="30">
        <v>96.67</v>
      </c>
      <c r="E41" s="31">
        <v>87.13</v>
      </c>
      <c r="F41" s="30">
        <v>96.67</v>
      </c>
      <c r="G41" s="31">
        <v>87.13</v>
      </c>
      <c r="H41" s="32">
        <f t="shared" si="0"/>
        <v>100</v>
      </c>
      <c r="I41" s="6">
        <f t="shared" si="1"/>
        <v>0</v>
      </c>
      <c r="J41" s="14">
        <f t="shared" si="5"/>
        <v>100</v>
      </c>
      <c r="K41" s="17">
        <f t="shared" si="2"/>
        <v>0</v>
      </c>
      <c r="L41" s="20">
        <f t="shared" si="3"/>
        <v>90.131374780179982</v>
      </c>
      <c r="M41" s="46">
        <f t="shared" si="7"/>
        <v>-9.5400000000000063</v>
      </c>
      <c r="N41" s="103"/>
      <c r="O41" s="100"/>
    </row>
    <row r="42" spans="1:15" ht="18.75" x14ac:dyDescent="0.3">
      <c r="A42" s="3" t="s">
        <v>30</v>
      </c>
      <c r="B42" s="45" t="s">
        <v>6</v>
      </c>
      <c r="C42" s="45"/>
      <c r="D42" s="30">
        <v>119.33</v>
      </c>
      <c r="E42" s="31">
        <v>110.31</v>
      </c>
      <c r="F42" s="30">
        <v>116</v>
      </c>
      <c r="G42" s="31">
        <v>110.31</v>
      </c>
      <c r="H42" s="32">
        <f t="shared" si="0"/>
        <v>97.209419257521162</v>
      </c>
      <c r="I42" s="6">
        <f t="shared" si="1"/>
        <v>-3.3299999999999983</v>
      </c>
      <c r="J42" s="14">
        <f t="shared" si="5"/>
        <v>100</v>
      </c>
      <c r="K42" s="17">
        <f t="shared" si="2"/>
        <v>0</v>
      </c>
      <c r="L42" s="20">
        <f t="shared" si="3"/>
        <v>95.094827586206904</v>
      </c>
      <c r="M42" s="46">
        <f t="shared" si="7"/>
        <v>-5.6899999999999977</v>
      </c>
      <c r="N42" s="103"/>
      <c r="O42" s="100"/>
    </row>
    <row r="43" spans="1:15" ht="18.75" x14ac:dyDescent="0.3">
      <c r="A43" s="3" t="s">
        <v>64</v>
      </c>
      <c r="B43" s="45" t="s">
        <v>6</v>
      </c>
      <c r="C43" s="45"/>
      <c r="D43" s="30">
        <v>106.67</v>
      </c>
      <c r="E43" s="31">
        <v>86.13</v>
      </c>
      <c r="F43" s="30">
        <v>113.33</v>
      </c>
      <c r="G43" s="31">
        <v>86.13</v>
      </c>
      <c r="H43" s="32">
        <f t="shared" si="0"/>
        <v>106.24355488890971</v>
      </c>
      <c r="I43" s="6">
        <f t="shared" si="1"/>
        <v>6.6599999999999966</v>
      </c>
      <c r="J43" s="14">
        <f t="shared" si="5"/>
        <v>100</v>
      </c>
      <c r="K43" s="17">
        <f t="shared" si="2"/>
        <v>0</v>
      </c>
      <c r="L43" s="20">
        <f t="shared" si="3"/>
        <v>75.999294096885194</v>
      </c>
      <c r="M43" s="46">
        <f t="shared" si="7"/>
        <v>-27.200000000000003</v>
      </c>
      <c r="N43" s="103"/>
      <c r="O43" s="100"/>
    </row>
    <row r="44" spans="1:15" ht="37.5" x14ac:dyDescent="0.3">
      <c r="A44" s="3" t="s">
        <v>31</v>
      </c>
      <c r="B44" s="45" t="s">
        <v>6</v>
      </c>
      <c r="C44" s="45" t="s">
        <v>52</v>
      </c>
      <c r="D44" s="30">
        <v>262.33</v>
      </c>
      <c r="E44" s="31">
        <v>245.5</v>
      </c>
      <c r="F44" s="30">
        <v>191.33</v>
      </c>
      <c r="G44" s="31">
        <v>245.5</v>
      </c>
      <c r="H44" s="32">
        <f t="shared" si="0"/>
        <v>72.934853047688037</v>
      </c>
      <c r="I44" s="6">
        <f t="shared" si="1"/>
        <v>-70.999999999999972</v>
      </c>
      <c r="J44" s="14">
        <f t="shared" si="5"/>
        <v>100</v>
      </c>
      <c r="K44" s="17">
        <f t="shared" si="2"/>
        <v>0</v>
      </c>
      <c r="L44" s="20">
        <f t="shared" si="3"/>
        <v>128.31233993623582</v>
      </c>
      <c r="M44" s="46">
        <f t="shared" si="7"/>
        <v>54.169999999999987</v>
      </c>
      <c r="N44" s="103"/>
      <c r="O44" s="100"/>
    </row>
    <row r="45" spans="1:15" ht="37.5" x14ac:dyDescent="0.3">
      <c r="A45" s="3" t="s">
        <v>46</v>
      </c>
      <c r="B45" s="45" t="s">
        <v>6</v>
      </c>
      <c r="C45" s="45" t="s">
        <v>52</v>
      </c>
      <c r="D45" s="30">
        <v>305.67</v>
      </c>
      <c r="E45" s="31">
        <v>231.5</v>
      </c>
      <c r="F45" s="30">
        <v>302.33</v>
      </c>
      <c r="G45" s="31">
        <v>224.75</v>
      </c>
      <c r="H45" s="32">
        <f t="shared" si="0"/>
        <v>98.907318349854407</v>
      </c>
      <c r="I45" s="6">
        <f t="shared" si="1"/>
        <v>-3.3400000000000318</v>
      </c>
      <c r="J45" s="14">
        <f t="shared" si="5"/>
        <v>97.084233261339094</v>
      </c>
      <c r="K45" s="17">
        <f t="shared" si="2"/>
        <v>-6.75</v>
      </c>
      <c r="L45" s="20">
        <f t="shared" si="3"/>
        <v>74.339298117950591</v>
      </c>
      <c r="M45" s="46">
        <f t="shared" si="7"/>
        <v>-77.579999999999984</v>
      </c>
      <c r="N45" s="103"/>
      <c r="O45" s="100"/>
    </row>
    <row r="46" spans="1:15" ht="18.75" x14ac:dyDescent="0.3">
      <c r="A46" s="3" t="s">
        <v>32</v>
      </c>
      <c r="B46" s="45" t="s">
        <v>6</v>
      </c>
      <c r="C46" s="45" t="s">
        <v>60</v>
      </c>
      <c r="D46" s="30">
        <v>289.67</v>
      </c>
      <c r="E46" s="13">
        <v>289.33</v>
      </c>
      <c r="F46" s="30">
        <v>289.67</v>
      </c>
      <c r="G46" s="13">
        <v>289.33</v>
      </c>
      <c r="H46" s="32">
        <f t="shared" si="0"/>
        <v>100</v>
      </c>
      <c r="I46" s="6">
        <f t="shared" si="1"/>
        <v>0</v>
      </c>
      <c r="J46" s="14">
        <f t="shared" si="5"/>
        <v>100</v>
      </c>
      <c r="K46" s="17">
        <f t="shared" si="2"/>
        <v>0</v>
      </c>
      <c r="L46" s="20">
        <f t="shared" si="3"/>
        <v>99.882625056098306</v>
      </c>
      <c r="M46" s="46">
        <f t="shared" si="7"/>
        <v>-0.34000000000003183</v>
      </c>
      <c r="N46" s="18"/>
      <c r="O46" s="2"/>
    </row>
    <row r="47" spans="1:15" ht="45.75" customHeight="1" x14ac:dyDescent="0.3">
      <c r="A47" s="101" t="s">
        <v>61</v>
      </c>
      <c r="B47" s="101"/>
      <c r="C47" s="101"/>
      <c r="D47" s="101"/>
      <c r="E47" s="101"/>
      <c r="F47" s="101"/>
      <c r="G47" s="101"/>
      <c r="H47" s="101"/>
      <c r="I47" s="101"/>
      <c r="J47" s="101"/>
      <c r="K47" s="101"/>
      <c r="L47" s="19">
        <f>SUM(L6:L46)/39</f>
        <v>86.028997811189996</v>
      </c>
      <c r="M47" s="19">
        <f>SUM(M6:M46)/40</f>
        <v>-107.10889583333332</v>
      </c>
    </row>
    <row r="48" spans="1:15" ht="18.75" x14ac:dyDescent="0.3"/>
    <row r="49" spans="1:3" ht="18.75" x14ac:dyDescent="0.3">
      <c r="A49" s="102" t="s">
        <v>66</v>
      </c>
      <c r="B49" s="102"/>
      <c r="C49" s="102"/>
    </row>
    <row r="50" spans="1:3" ht="18.75" x14ac:dyDescent="0.3"/>
  </sheetData>
  <mergeCells count="25">
    <mergeCell ref="O7:O12"/>
    <mergeCell ref="A47:K47"/>
    <mergeCell ref="A49:C49"/>
    <mergeCell ref="N31:N32"/>
    <mergeCell ref="O31:O32"/>
    <mergeCell ref="N33:N38"/>
    <mergeCell ref="O33:O38"/>
    <mergeCell ref="N39:N45"/>
    <mergeCell ref="O39:O45"/>
    <mergeCell ref="N16:N22"/>
    <mergeCell ref="O16:O22"/>
    <mergeCell ref="N7:N12"/>
    <mergeCell ref="A1:K1"/>
    <mergeCell ref="A2:K2"/>
    <mergeCell ref="A3:K3"/>
    <mergeCell ref="A4:A6"/>
    <mergeCell ref="B4:B6"/>
    <mergeCell ref="D4:G4"/>
    <mergeCell ref="H4:O4"/>
    <mergeCell ref="H5:I5"/>
    <mergeCell ref="J5:K5"/>
    <mergeCell ref="L5:M5"/>
    <mergeCell ref="N5:O5"/>
    <mergeCell ref="D6:E6"/>
    <mergeCell ref="F6:G6"/>
  </mergeCells>
  <pageMargins left="0.70866141732283472" right="0.70866141732283472" top="0.74803149606299213" bottom="0.74803149606299213" header="0.31496062992125984" footer="0.31496062992125984"/>
  <pageSetup paperSize="9" scale="3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0"/>
  <sheetViews>
    <sheetView zoomScale="70" zoomScaleNormal="70" workbookViewId="0">
      <selection activeCell="H4" sqref="H4:O4"/>
    </sheetView>
  </sheetViews>
  <sheetFormatPr defaultColWidth="9.140625" defaultRowHeight="45.75" customHeight="1" x14ac:dyDescent="0.3"/>
  <cols>
    <col min="1" max="1" width="46.7109375" style="1" customWidth="1"/>
    <col min="2" max="2" width="9.140625" style="1"/>
    <col min="3" max="3" width="39.28515625" style="1" customWidth="1"/>
    <col min="4" max="4" width="21.42578125" style="1" customWidth="1"/>
    <col min="5" max="5" width="21.42578125" style="8" customWidth="1"/>
    <col min="6" max="6" width="21.42578125" style="1" customWidth="1"/>
    <col min="7" max="7" width="21.42578125" style="8" customWidth="1"/>
    <col min="8" max="8" width="22" style="1" customWidth="1"/>
    <col min="9" max="9" width="21" style="4" customWidth="1"/>
    <col min="10" max="10" width="22.5703125" style="10" customWidth="1"/>
    <col min="11" max="11" width="23.5703125" style="10" customWidth="1"/>
    <col min="12" max="12" width="16.85546875" style="21" customWidth="1"/>
    <col min="13" max="13" width="14.85546875" style="21" customWidth="1"/>
    <col min="14" max="14" width="13.42578125" style="1" customWidth="1"/>
    <col min="15" max="15" width="13.5703125" style="1" customWidth="1"/>
    <col min="16" max="16384" width="9.140625" style="1"/>
  </cols>
  <sheetData>
    <row r="1" spans="1:15" ht="45.75" customHeight="1" x14ac:dyDescent="0.3">
      <c r="A1" s="104" t="s">
        <v>33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</row>
    <row r="2" spans="1:15" ht="30.75" customHeight="1" x14ac:dyDescent="0.3">
      <c r="A2" s="105" t="s">
        <v>74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</row>
    <row r="3" spans="1:15" ht="18.75" x14ac:dyDescent="0.3">
      <c r="A3" s="107"/>
      <c r="B3" s="108"/>
      <c r="C3" s="108"/>
      <c r="D3" s="108"/>
      <c r="E3" s="108"/>
      <c r="F3" s="108"/>
      <c r="G3" s="108"/>
      <c r="H3" s="109"/>
      <c r="I3" s="109"/>
      <c r="J3" s="109"/>
      <c r="K3" s="109"/>
    </row>
    <row r="4" spans="1:15" ht="29.25" customHeight="1" x14ac:dyDescent="0.3">
      <c r="A4" s="110" t="s">
        <v>68</v>
      </c>
      <c r="B4" s="113" t="s">
        <v>69</v>
      </c>
      <c r="C4" s="48"/>
      <c r="D4" s="115" t="s">
        <v>1</v>
      </c>
      <c r="E4" s="115"/>
      <c r="F4" s="115"/>
      <c r="G4" s="115"/>
      <c r="H4" s="115" t="s">
        <v>82</v>
      </c>
      <c r="I4" s="115"/>
      <c r="J4" s="115"/>
      <c r="K4" s="115"/>
      <c r="L4" s="115"/>
      <c r="M4" s="115"/>
      <c r="N4" s="115"/>
      <c r="O4" s="115"/>
    </row>
    <row r="5" spans="1:15" ht="122.25" customHeight="1" x14ac:dyDescent="0.3">
      <c r="A5" s="111"/>
      <c r="B5" s="114"/>
      <c r="C5" s="49" t="s">
        <v>34</v>
      </c>
      <c r="D5" s="5" t="s">
        <v>2</v>
      </c>
      <c r="E5" s="12" t="s">
        <v>3</v>
      </c>
      <c r="F5" s="5" t="s">
        <v>2</v>
      </c>
      <c r="G5" s="12" t="s">
        <v>3</v>
      </c>
      <c r="H5" s="116" t="s">
        <v>2</v>
      </c>
      <c r="I5" s="117"/>
      <c r="J5" s="118" t="s">
        <v>3</v>
      </c>
      <c r="K5" s="119"/>
      <c r="L5" s="120" t="s">
        <v>71</v>
      </c>
      <c r="M5" s="120"/>
      <c r="N5" s="121" t="s">
        <v>72</v>
      </c>
      <c r="O5" s="121"/>
    </row>
    <row r="6" spans="1:15" ht="24" customHeight="1" x14ac:dyDescent="0.3">
      <c r="A6" s="112"/>
      <c r="B6" s="114"/>
      <c r="C6" s="49"/>
      <c r="D6" s="122">
        <v>45882</v>
      </c>
      <c r="E6" s="123"/>
      <c r="F6" s="122">
        <v>45889</v>
      </c>
      <c r="G6" s="123"/>
      <c r="H6" s="7" t="s">
        <v>4</v>
      </c>
      <c r="I6" s="7" t="s">
        <v>5</v>
      </c>
      <c r="J6" s="9" t="s">
        <v>4</v>
      </c>
      <c r="K6" s="9" t="s">
        <v>5</v>
      </c>
      <c r="L6" s="16" t="s">
        <v>4</v>
      </c>
      <c r="M6" s="47" t="s">
        <v>70</v>
      </c>
      <c r="N6" s="16" t="s">
        <v>4</v>
      </c>
      <c r="O6" s="16" t="s">
        <v>70</v>
      </c>
    </row>
    <row r="7" spans="1:15" ht="18.75" x14ac:dyDescent="0.3">
      <c r="A7" s="3" t="s">
        <v>49</v>
      </c>
      <c r="B7" s="50" t="s">
        <v>6</v>
      </c>
      <c r="C7" s="50" t="s">
        <v>45</v>
      </c>
      <c r="D7" s="29">
        <v>599</v>
      </c>
      <c r="E7" s="13">
        <v>0</v>
      </c>
      <c r="F7" s="29">
        <v>648</v>
      </c>
      <c r="G7" s="13">
        <v>0</v>
      </c>
      <c r="H7" s="33">
        <f t="shared" ref="H7:H46" si="0">F7/D7*100</f>
        <v>108.18030050083472</v>
      </c>
      <c r="I7" s="28">
        <f t="shared" ref="I7:I46" si="1">F7-D7</f>
        <v>49</v>
      </c>
      <c r="J7" s="14">
        <v>0</v>
      </c>
      <c r="K7" s="17">
        <f t="shared" ref="K7:K46" si="2">G7-E7</f>
        <v>0</v>
      </c>
      <c r="L7" s="47">
        <f t="shared" ref="L7:L46" si="3">G7/F7*100</f>
        <v>0</v>
      </c>
      <c r="M7" s="47">
        <f t="shared" ref="M7:M16" si="4">G7-F7</f>
        <v>-648</v>
      </c>
      <c r="N7" s="103">
        <f>SUM(L7:L12)/5</f>
        <v>81.576633470192164</v>
      </c>
      <c r="O7" s="100">
        <f>SUM(M7:M12)/5</f>
        <v>-234.69166666666669</v>
      </c>
    </row>
    <row r="8" spans="1:15" ht="18.75" x14ac:dyDescent="0.3">
      <c r="A8" s="3" t="s">
        <v>50</v>
      </c>
      <c r="B8" s="50" t="s">
        <v>6</v>
      </c>
      <c r="C8" s="50"/>
      <c r="D8" s="30">
        <v>834.33333333333337</v>
      </c>
      <c r="E8" s="31">
        <v>769.375</v>
      </c>
      <c r="F8" s="30">
        <v>896</v>
      </c>
      <c r="G8" s="31">
        <v>769.375</v>
      </c>
      <c r="H8" s="33">
        <f t="shared" si="0"/>
        <v>107.39113064322811</v>
      </c>
      <c r="I8" s="28">
        <f t="shared" si="1"/>
        <v>61.666666666666629</v>
      </c>
      <c r="J8" s="14">
        <f t="shared" ref="J8:J46" si="5">G8/E8*100</f>
        <v>100</v>
      </c>
      <c r="K8" s="17">
        <f t="shared" si="2"/>
        <v>0</v>
      </c>
      <c r="L8" s="20">
        <f t="shared" si="3"/>
        <v>85.867745535714292</v>
      </c>
      <c r="M8" s="47">
        <f t="shared" si="4"/>
        <v>-126.625</v>
      </c>
      <c r="N8" s="103"/>
      <c r="O8" s="100"/>
    </row>
    <row r="9" spans="1:15" ht="18.75" x14ac:dyDescent="0.3">
      <c r="A9" s="3" t="s">
        <v>10</v>
      </c>
      <c r="B9" s="50" t="s">
        <v>6</v>
      </c>
      <c r="C9" s="50"/>
      <c r="D9" s="30">
        <v>440.66666666666669</v>
      </c>
      <c r="E9" s="31">
        <v>244</v>
      </c>
      <c r="F9" s="30">
        <v>381.66666666666669</v>
      </c>
      <c r="G9" s="31">
        <v>244</v>
      </c>
      <c r="H9" s="32">
        <f t="shared" si="0"/>
        <v>86.611195158850222</v>
      </c>
      <c r="I9" s="6">
        <f t="shared" si="1"/>
        <v>-59</v>
      </c>
      <c r="J9" s="14">
        <f t="shared" si="5"/>
        <v>100</v>
      </c>
      <c r="K9" s="17">
        <f t="shared" si="2"/>
        <v>0</v>
      </c>
      <c r="L9" s="20">
        <f t="shared" si="3"/>
        <v>63.930131004366807</v>
      </c>
      <c r="M9" s="47">
        <f t="shared" si="4"/>
        <v>-137.66666666666669</v>
      </c>
      <c r="N9" s="103"/>
      <c r="O9" s="100"/>
    </row>
    <row r="10" spans="1:15" ht="18.75" x14ac:dyDescent="0.3">
      <c r="A10" s="3" t="s">
        <v>7</v>
      </c>
      <c r="B10" s="50" t="s">
        <v>6</v>
      </c>
      <c r="C10" s="50"/>
      <c r="D10" s="30">
        <v>494</v>
      </c>
      <c r="E10" s="31">
        <v>455.75</v>
      </c>
      <c r="F10" s="30">
        <v>496.33333333333331</v>
      </c>
      <c r="G10" s="31">
        <v>455.75</v>
      </c>
      <c r="H10" s="32">
        <f t="shared" si="0"/>
        <v>100.47233468286099</v>
      </c>
      <c r="I10" s="6">
        <f t="shared" si="1"/>
        <v>2.3333333333333144</v>
      </c>
      <c r="J10" s="14">
        <f t="shared" si="5"/>
        <v>100</v>
      </c>
      <c r="K10" s="17">
        <f t="shared" si="2"/>
        <v>0</v>
      </c>
      <c r="L10" s="20">
        <f t="shared" si="3"/>
        <v>91.823371390194765</v>
      </c>
      <c r="M10" s="47">
        <f t="shared" si="4"/>
        <v>-40.583333333333314</v>
      </c>
      <c r="N10" s="103"/>
      <c r="O10" s="100"/>
    </row>
    <row r="11" spans="1:15" ht="18.75" x14ac:dyDescent="0.3">
      <c r="A11" s="3" t="s">
        <v>11</v>
      </c>
      <c r="B11" s="50" t="s">
        <v>6</v>
      </c>
      <c r="C11" s="50"/>
      <c r="D11" s="30">
        <v>332.66666666666669</v>
      </c>
      <c r="E11" s="31">
        <v>291.25</v>
      </c>
      <c r="F11" s="30">
        <v>340.66666666666669</v>
      </c>
      <c r="G11" s="31">
        <v>291.25</v>
      </c>
      <c r="H11" s="32">
        <f t="shared" si="0"/>
        <v>102.40480961923848</v>
      </c>
      <c r="I11" s="6">
        <f t="shared" si="1"/>
        <v>8</v>
      </c>
      <c r="J11" s="14">
        <f t="shared" si="5"/>
        <v>100</v>
      </c>
      <c r="K11" s="17">
        <f t="shared" si="2"/>
        <v>0</v>
      </c>
      <c r="L11" s="20">
        <f t="shared" si="3"/>
        <v>85.494129158512706</v>
      </c>
      <c r="M11" s="47">
        <f t="shared" si="4"/>
        <v>-49.416666666666686</v>
      </c>
      <c r="N11" s="103"/>
      <c r="O11" s="100"/>
    </row>
    <row r="12" spans="1:15" ht="18.75" x14ac:dyDescent="0.3">
      <c r="A12" s="3" t="s">
        <v>12</v>
      </c>
      <c r="B12" s="50" t="s">
        <v>6</v>
      </c>
      <c r="C12" s="50" t="s">
        <v>47</v>
      </c>
      <c r="D12" s="30">
        <v>893.33333333333337</v>
      </c>
      <c r="E12" s="31">
        <v>718.83333333333337</v>
      </c>
      <c r="F12" s="30">
        <v>890</v>
      </c>
      <c r="G12" s="31">
        <v>718.83333333333337</v>
      </c>
      <c r="H12" s="32">
        <f t="shared" si="0"/>
        <v>99.626865671641781</v>
      </c>
      <c r="I12" s="6">
        <f t="shared" si="1"/>
        <v>-3.3333333333333712</v>
      </c>
      <c r="J12" s="14">
        <f t="shared" si="5"/>
        <v>100</v>
      </c>
      <c r="K12" s="17">
        <f t="shared" si="2"/>
        <v>0</v>
      </c>
      <c r="L12" s="20">
        <f t="shared" si="3"/>
        <v>80.767790262172284</v>
      </c>
      <c r="M12" s="47">
        <f t="shared" si="4"/>
        <v>-171.16666666666663</v>
      </c>
      <c r="N12" s="103"/>
      <c r="O12" s="100"/>
    </row>
    <row r="13" spans="1:15" ht="57" customHeight="1" x14ac:dyDescent="0.3">
      <c r="A13" s="3" t="s">
        <v>13</v>
      </c>
      <c r="B13" s="50" t="s">
        <v>6</v>
      </c>
      <c r="C13" s="50" t="s">
        <v>51</v>
      </c>
      <c r="D13" s="30">
        <v>99</v>
      </c>
      <c r="E13" s="31">
        <v>103.375</v>
      </c>
      <c r="F13" s="30">
        <v>106.66666666666667</v>
      </c>
      <c r="G13" s="31">
        <v>103.375</v>
      </c>
      <c r="H13" s="33">
        <f t="shared" si="0"/>
        <v>107.74410774410774</v>
      </c>
      <c r="I13" s="27">
        <f t="shared" si="1"/>
        <v>7.6666666666666714</v>
      </c>
      <c r="J13" s="15">
        <f t="shared" si="5"/>
        <v>100</v>
      </c>
      <c r="K13" s="26">
        <f t="shared" si="2"/>
        <v>0</v>
      </c>
      <c r="L13" s="20">
        <f t="shared" si="3"/>
        <v>96.9140625</v>
      </c>
      <c r="M13" s="47">
        <f t="shared" si="4"/>
        <v>-3.2916666666666714</v>
      </c>
      <c r="N13" s="18"/>
      <c r="O13" s="2"/>
    </row>
    <row r="14" spans="1:15" ht="18.75" x14ac:dyDescent="0.3">
      <c r="A14" s="3" t="s">
        <v>67</v>
      </c>
      <c r="B14" s="50" t="s">
        <v>6</v>
      </c>
      <c r="C14" s="50"/>
      <c r="D14" s="30">
        <v>202.5</v>
      </c>
      <c r="E14" s="31">
        <v>169.33333333333334</v>
      </c>
      <c r="F14" s="30">
        <v>180.5</v>
      </c>
      <c r="G14" s="31">
        <v>169.33333333333334</v>
      </c>
      <c r="H14" s="32">
        <f t="shared" si="0"/>
        <v>89.135802469135811</v>
      </c>
      <c r="I14" s="11">
        <f t="shared" si="1"/>
        <v>-22</v>
      </c>
      <c r="J14" s="15">
        <f t="shared" si="5"/>
        <v>100</v>
      </c>
      <c r="K14" s="26">
        <f t="shared" si="2"/>
        <v>0</v>
      </c>
      <c r="L14" s="20">
        <f t="shared" si="3"/>
        <v>93.813481071098806</v>
      </c>
      <c r="M14" s="47">
        <f t="shared" si="4"/>
        <v>-11.166666666666657</v>
      </c>
      <c r="N14" s="18"/>
      <c r="O14" s="2"/>
    </row>
    <row r="15" spans="1:15" ht="18.75" x14ac:dyDescent="0.3">
      <c r="A15" s="3" t="s">
        <v>14</v>
      </c>
      <c r="B15" s="50" t="s">
        <v>6</v>
      </c>
      <c r="C15" s="50"/>
      <c r="D15" s="30">
        <v>602.33333333333337</v>
      </c>
      <c r="E15" s="31">
        <v>484.44</v>
      </c>
      <c r="F15" s="30">
        <v>480.33333333333331</v>
      </c>
      <c r="G15" s="31">
        <v>484.44</v>
      </c>
      <c r="H15" s="32">
        <f t="shared" si="0"/>
        <v>79.745434421693403</v>
      </c>
      <c r="I15" s="11">
        <f t="shared" si="1"/>
        <v>-122.00000000000006</v>
      </c>
      <c r="J15" s="15">
        <f t="shared" si="5"/>
        <v>100</v>
      </c>
      <c r="K15" s="26">
        <f t="shared" si="2"/>
        <v>0</v>
      </c>
      <c r="L15" s="20">
        <f t="shared" si="3"/>
        <v>100.85496183206106</v>
      </c>
      <c r="M15" s="47">
        <f t="shared" si="4"/>
        <v>4.1066666666666833</v>
      </c>
      <c r="N15" s="18"/>
      <c r="O15" s="2"/>
    </row>
    <row r="16" spans="1:15" ht="93.75" x14ac:dyDescent="0.3">
      <c r="A16" s="3" t="s">
        <v>15</v>
      </c>
      <c r="B16" s="50" t="s">
        <v>6</v>
      </c>
      <c r="C16" s="50" t="s">
        <v>65</v>
      </c>
      <c r="D16" s="30">
        <v>1152</v>
      </c>
      <c r="E16" s="31">
        <v>1096.3125</v>
      </c>
      <c r="F16" s="30">
        <v>1213.6666666666667</v>
      </c>
      <c r="G16" s="31">
        <v>1096.3125</v>
      </c>
      <c r="H16" s="33">
        <f t="shared" si="0"/>
        <v>105.35300925925925</v>
      </c>
      <c r="I16" s="27">
        <f t="shared" si="1"/>
        <v>61.666666666666742</v>
      </c>
      <c r="J16" s="14">
        <f t="shared" si="5"/>
        <v>100</v>
      </c>
      <c r="K16" s="17">
        <f t="shared" si="2"/>
        <v>0</v>
      </c>
      <c r="L16" s="20">
        <f t="shared" si="3"/>
        <v>90.330609722603668</v>
      </c>
      <c r="M16" s="47">
        <f t="shared" si="4"/>
        <v>-117.35416666666674</v>
      </c>
      <c r="N16" s="103">
        <f>SUM(L16:L22)/7</f>
        <v>84.72420625559343</v>
      </c>
      <c r="O16" s="100">
        <f>SUM(M16:M22)/7</f>
        <v>-93.934404761904744</v>
      </c>
    </row>
    <row r="17" spans="1:15" ht="18.75" x14ac:dyDescent="0.3">
      <c r="A17" s="3" t="s">
        <v>35</v>
      </c>
      <c r="B17" s="50" t="s">
        <v>8</v>
      </c>
      <c r="C17" s="50" t="s">
        <v>48</v>
      </c>
      <c r="D17" s="30">
        <v>216.53333333333333</v>
      </c>
      <c r="E17" s="31">
        <v>172.69</v>
      </c>
      <c r="F17" s="30">
        <v>216.53333333333333</v>
      </c>
      <c r="G17" s="31">
        <v>172.69</v>
      </c>
      <c r="H17" s="32">
        <f t="shared" si="0"/>
        <v>100</v>
      </c>
      <c r="I17" s="6">
        <f t="shared" si="1"/>
        <v>0</v>
      </c>
      <c r="J17" s="14">
        <f t="shared" si="5"/>
        <v>100</v>
      </c>
      <c r="K17" s="17">
        <f t="shared" si="2"/>
        <v>0</v>
      </c>
      <c r="L17" s="20">
        <f t="shared" si="3"/>
        <v>79.752155172413794</v>
      </c>
      <c r="M17" s="47">
        <f>G18-F18</f>
        <v>-67.570833333333326</v>
      </c>
      <c r="N17" s="103"/>
      <c r="O17" s="100"/>
    </row>
    <row r="18" spans="1:15" ht="18.75" x14ac:dyDescent="0.3">
      <c r="A18" s="3" t="s">
        <v>36</v>
      </c>
      <c r="B18" s="50" t="s">
        <v>6</v>
      </c>
      <c r="C18" s="50" t="s">
        <v>41</v>
      </c>
      <c r="D18" s="30">
        <v>429.33333333333331</v>
      </c>
      <c r="E18" s="31">
        <v>350.38749999999999</v>
      </c>
      <c r="F18" s="30">
        <v>429.33333333333331</v>
      </c>
      <c r="G18" s="31">
        <v>361.76249999999999</v>
      </c>
      <c r="H18" s="32">
        <f t="shared" si="0"/>
        <v>100</v>
      </c>
      <c r="I18" s="6">
        <f t="shared" si="1"/>
        <v>0</v>
      </c>
      <c r="J18" s="28">
        <f t="shared" si="5"/>
        <v>103.24640576504585</v>
      </c>
      <c r="K18" s="17">
        <f t="shared" si="2"/>
        <v>11.375</v>
      </c>
      <c r="L18" s="20">
        <f t="shared" si="3"/>
        <v>84.26145186335404</v>
      </c>
      <c r="M18" s="47">
        <f t="shared" ref="M18:M27" si="6">G18-F18</f>
        <v>-67.570833333333326</v>
      </c>
      <c r="N18" s="103"/>
      <c r="O18" s="100"/>
    </row>
    <row r="19" spans="1:15" ht="37.5" x14ac:dyDescent="0.3">
      <c r="A19" s="3" t="s">
        <v>37</v>
      </c>
      <c r="B19" s="50" t="s">
        <v>6</v>
      </c>
      <c r="C19" s="50" t="s">
        <v>52</v>
      </c>
      <c r="D19" s="30">
        <v>633.80000000000007</v>
      </c>
      <c r="E19" s="31">
        <v>499.80500000000001</v>
      </c>
      <c r="F19" s="30">
        <v>637.85</v>
      </c>
      <c r="G19" s="31">
        <v>499.80500000000001</v>
      </c>
      <c r="H19" s="32">
        <f t="shared" si="0"/>
        <v>100.63900284001261</v>
      </c>
      <c r="I19" s="6">
        <f t="shared" si="1"/>
        <v>4.0499999999999545</v>
      </c>
      <c r="J19" s="14">
        <f t="shared" si="5"/>
        <v>100</v>
      </c>
      <c r="K19" s="17">
        <f t="shared" si="2"/>
        <v>0</v>
      </c>
      <c r="L19" s="20">
        <f t="shared" si="3"/>
        <v>78.357764364662543</v>
      </c>
      <c r="M19" s="47">
        <f t="shared" si="6"/>
        <v>-138.04500000000002</v>
      </c>
      <c r="N19" s="103"/>
      <c r="O19" s="100"/>
    </row>
    <row r="20" spans="1:15" ht="38.25" customHeight="1" x14ac:dyDescent="0.3">
      <c r="A20" s="3" t="s">
        <v>38</v>
      </c>
      <c r="B20" s="50" t="s">
        <v>6</v>
      </c>
      <c r="C20" s="50" t="s">
        <v>52</v>
      </c>
      <c r="D20" s="30">
        <v>735</v>
      </c>
      <c r="E20" s="31">
        <v>710.33333333333337</v>
      </c>
      <c r="F20" s="30">
        <v>672.16666666666663</v>
      </c>
      <c r="G20" s="31">
        <v>710.33333333333337</v>
      </c>
      <c r="H20" s="32">
        <f t="shared" si="0"/>
        <v>91.451247165532877</v>
      </c>
      <c r="I20" s="6">
        <f t="shared" si="1"/>
        <v>-62.833333333333371</v>
      </c>
      <c r="J20" s="14">
        <f t="shared" si="5"/>
        <v>100</v>
      </c>
      <c r="K20" s="17">
        <f t="shared" si="2"/>
        <v>0</v>
      </c>
      <c r="L20" s="20">
        <f t="shared" si="3"/>
        <v>105.67815521943965</v>
      </c>
      <c r="M20" s="47">
        <f t="shared" si="6"/>
        <v>38.166666666666742</v>
      </c>
      <c r="N20" s="103"/>
      <c r="O20" s="100"/>
    </row>
    <row r="21" spans="1:15" ht="37.5" x14ac:dyDescent="0.3">
      <c r="A21" s="3" t="s">
        <v>16</v>
      </c>
      <c r="B21" s="50" t="s">
        <v>8</v>
      </c>
      <c r="C21" s="50" t="s">
        <v>52</v>
      </c>
      <c r="D21" s="30">
        <v>133.33333333333334</v>
      </c>
      <c r="E21" s="31">
        <v>117.25</v>
      </c>
      <c r="F21" s="30">
        <v>143.33333333333334</v>
      </c>
      <c r="G21" s="31">
        <v>117.25</v>
      </c>
      <c r="H21" s="33">
        <f t="shared" si="0"/>
        <v>107.5</v>
      </c>
      <c r="I21" s="28">
        <f t="shared" si="1"/>
        <v>10</v>
      </c>
      <c r="J21" s="14">
        <f t="shared" si="5"/>
        <v>100</v>
      </c>
      <c r="K21" s="17">
        <f t="shared" si="2"/>
        <v>0</v>
      </c>
      <c r="L21" s="20">
        <f t="shared" si="3"/>
        <v>81.802325581395337</v>
      </c>
      <c r="M21" s="47">
        <f t="shared" si="6"/>
        <v>-26.083333333333343</v>
      </c>
      <c r="N21" s="103"/>
      <c r="O21" s="100"/>
    </row>
    <row r="22" spans="1:15" ht="18.75" x14ac:dyDescent="0.3">
      <c r="A22" s="3" t="s">
        <v>39</v>
      </c>
      <c r="B22" s="50" t="s">
        <v>6</v>
      </c>
      <c r="C22" s="50"/>
      <c r="D22" s="30">
        <v>869.66666666666663</v>
      </c>
      <c r="E22" s="31">
        <v>750.25</v>
      </c>
      <c r="F22" s="30">
        <v>1029.3333333333333</v>
      </c>
      <c r="G22" s="31">
        <v>750.25</v>
      </c>
      <c r="H22" s="33">
        <f t="shared" si="0"/>
        <v>118.35952472211575</v>
      </c>
      <c r="I22" s="28">
        <f t="shared" si="1"/>
        <v>159.66666666666663</v>
      </c>
      <c r="J22" s="14">
        <f t="shared" si="5"/>
        <v>100</v>
      </c>
      <c r="K22" s="17">
        <f t="shared" si="2"/>
        <v>0</v>
      </c>
      <c r="L22" s="20">
        <f t="shared" si="3"/>
        <v>72.88698186528498</v>
      </c>
      <c r="M22" s="47">
        <f t="shared" si="6"/>
        <v>-279.08333333333326</v>
      </c>
      <c r="N22" s="103"/>
      <c r="O22" s="100"/>
    </row>
    <row r="23" spans="1:15" ht="18.75" x14ac:dyDescent="0.3">
      <c r="A23" s="3" t="s">
        <v>17</v>
      </c>
      <c r="B23" s="50" t="s">
        <v>9</v>
      </c>
      <c r="C23" s="50"/>
      <c r="D23" s="30">
        <v>156.66666666666666</v>
      </c>
      <c r="E23" s="31">
        <v>148.75</v>
      </c>
      <c r="F23" s="30">
        <v>156</v>
      </c>
      <c r="G23" s="31">
        <v>148.75</v>
      </c>
      <c r="H23" s="32">
        <f t="shared" si="0"/>
        <v>99.574468085106389</v>
      </c>
      <c r="I23" s="6">
        <f t="shared" si="1"/>
        <v>-0.66666666666665719</v>
      </c>
      <c r="J23" s="14">
        <f t="shared" si="5"/>
        <v>100</v>
      </c>
      <c r="K23" s="17">
        <f t="shared" si="2"/>
        <v>0</v>
      </c>
      <c r="L23" s="20">
        <f t="shared" si="3"/>
        <v>95.352564102564102</v>
      </c>
      <c r="M23" s="47">
        <f t="shared" si="6"/>
        <v>-7.25</v>
      </c>
      <c r="N23" s="18"/>
      <c r="O23" s="2"/>
    </row>
    <row r="24" spans="1:15" ht="18.75" x14ac:dyDescent="0.3">
      <c r="A24" s="3" t="s">
        <v>18</v>
      </c>
      <c r="B24" s="50" t="s">
        <v>6</v>
      </c>
      <c r="C24" s="50" t="s">
        <v>53</v>
      </c>
      <c r="D24" s="30">
        <v>117.66666666666667</v>
      </c>
      <c r="E24" s="31">
        <v>96.7</v>
      </c>
      <c r="F24" s="30">
        <v>111</v>
      </c>
      <c r="G24" s="31">
        <v>96.7</v>
      </c>
      <c r="H24" s="32">
        <f t="shared" si="0"/>
        <v>94.334277620396605</v>
      </c>
      <c r="I24" s="6">
        <f t="shared" si="1"/>
        <v>-6.6666666666666714</v>
      </c>
      <c r="J24" s="14">
        <f t="shared" si="5"/>
        <v>100</v>
      </c>
      <c r="K24" s="17">
        <f t="shared" si="2"/>
        <v>0</v>
      </c>
      <c r="L24" s="20">
        <f t="shared" si="3"/>
        <v>87.117117117117118</v>
      </c>
      <c r="M24" s="47">
        <f t="shared" si="6"/>
        <v>-14.299999999999997</v>
      </c>
      <c r="N24" s="18"/>
      <c r="O24" s="2"/>
    </row>
    <row r="25" spans="1:15" ht="56.25" x14ac:dyDescent="0.3">
      <c r="A25" s="3" t="s">
        <v>19</v>
      </c>
      <c r="B25" s="50" t="s">
        <v>6</v>
      </c>
      <c r="C25" s="50" t="s">
        <v>54</v>
      </c>
      <c r="D25" s="30">
        <v>379.33333333333331</v>
      </c>
      <c r="E25" s="31">
        <v>267.82749999999999</v>
      </c>
      <c r="F25" s="30">
        <v>332.66666666666669</v>
      </c>
      <c r="G25" s="31">
        <v>267.82749999999999</v>
      </c>
      <c r="H25" s="32">
        <f t="shared" si="0"/>
        <v>87.69771528998244</v>
      </c>
      <c r="I25" s="6">
        <f t="shared" si="1"/>
        <v>-46.666666666666629</v>
      </c>
      <c r="J25" s="14">
        <f t="shared" si="5"/>
        <v>100</v>
      </c>
      <c r="K25" s="17">
        <f t="shared" si="2"/>
        <v>0</v>
      </c>
      <c r="L25" s="20">
        <f t="shared" si="3"/>
        <v>80.509268537074135</v>
      </c>
      <c r="M25" s="47">
        <f t="shared" si="6"/>
        <v>-64.839166666666699</v>
      </c>
      <c r="N25" s="18"/>
      <c r="O25" s="2"/>
    </row>
    <row r="26" spans="1:15" ht="56.25" x14ac:dyDescent="0.3">
      <c r="A26" s="3" t="s">
        <v>40</v>
      </c>
      <c r="B26" s="50" t="s">
        <v>6</v>
      </c>
      <c r="C26" s="50" t="s">
        <v>55</v>
      </c>
      <c r="D26" s="30">
        <v>358.66666666666669</v>
      </c>
      <c r="E26" s="31">
        <v>330.73750000000001</v>
      </c>
      <c r="F26" s="30">
        <v>358.66666666666669</v>
      </c>
      <c r="G26" s="31">
        <v>330.73750000000001</v>
      </c>
      <c r="H26" s="32">
        <f t="shared" si="0"/>
        <v>100</v>
      </c>
      <c r="I26" s="6">
        <f t="shared" si="1"/>
        <v>0</v>
      </c>
      <c r="J26" s="14">
        <f t="shared" si="5"/>
        <v>100</v>
      </c>
      <c r="K26" s="17">
        <f t="shared" si="2"/>
        <v>0</v>
      </c>
      <c r="L26" s="20">
        <f t="shared" si="3"/>
        <v>92.213057620817835</v>
      </c>
      <c r="M26" s="47">
        <f t="shared" si="6"/>
        <v>-27.929166666666674</v>
      </c>
      <c r="N26" s="18"/>
      <c r="O26" s="2"/>
    </row>
    <row r="27" spans="1:15" ht="18.75" x14ac:dyDescent="0.3">
      <c r="A27" s="3" t="s">
        <v>20</v>
      </c>
      <c r="B27" s="50" t="s">
        <v>6</v>
      </c>
      <c r="C27" s="50" t="s">
        <v>56</v>
      </c>
      <c r="D27" s="30">
        <v>920</v>
      </c>
      <c r="E27" s="31">
        <v>667.66666666666663</v>
      </c>
      <c r="F27" s="30">
        <v>920</v>
      </c>
      <c r="G27" s="31">
        <v>667.66666666666663</v>
      </c>
      <c r="H27" s="32">
        <f t="shared" si="0"/>
        <v>100</v>
      </c>
      <c r="I27" s="6">
        <f t="shared" si="1"/>
        <v>0</v>
      </c>
      <c r="J27" s="14">
        <f t="shared" si="5"/>
        <v>100</v>
      </c>
      <c r="K27" s="17">
        <f t="shared" si="2"/>
        <v>0</v>
      </c>
      <c r="L27" s="20">
        <f t="shared" si="3"/>
        <v>72.572463768115938</v>
      </c>
      <c r="M27" s="47">
        <f t="shared" si="6"/>
        <v>-252.33333333333337</v>
      </c>
      <c r="N27" s="18"/>
      <c r="O27" s="2"/>
    </row>
    <row r="28" spans="1:15" ht="18.75" x14ac:dyDescent="0.3">
      <c r="A28" s="3" t="s">
        <v>21</v>
      </c>
      <c r="B28" s="50" t="s">
        <v>6</v>
      </c>
      <c r="C28" s="50"/>
      <c r="D28" s="30">
        <v>59.666666666666664</v>
      </c>
      <c r="E28" s="31">
        <v>45.7</v>
      </c>
      <c r="F28" s="30">
        <v>58</v>
      </c>
      <c r="G28" s="31">
        <v>45.7</v>
      </c>
      <c r="H28" s="32">
        <f t="shared" si="0"/>
        <v>97.206703910614536</v>
      </c>
      <c r="I28" s="6">
        <f t="shared" si="1"/>
        <v>-1.6666666666666643</v>
      </c>
      <c r="J28" s="14">
        <f t="shared" si="5"/>
        <v>100</v>
      </c>
      <c r="K28" s="17">
        <f t="shared" si="2"/>
        <v>0</v>
      </c>
      <c r="L28" s="20">
        <f t="shared" si="3"/>
        <v>78.793103448275872</v>
      </c>
      <c r="M28" s="47">
        <f>G29-F29</f>
        <v>-944.40333333333319</v>
      </c>
      <c r="N28" s="18"/>
      <c r="O28" s="2"/>
    </row>
    <row r="29" spans="1:15" ht="18.75" x14ac:dyDescent="0.3">
      <c r="A29" s="3" t="s">
        <v>22</v>
      </c>
      <c r="B29" s="50" t="s">
        <v>6</v>
      </c>
      <c r="C29" s="50" t="s">
        <v>57</v>
      </c>
      <c r="D29" s="30">
        <v>3446.1533333333332</v>
      </c>
      <c r="E29" s="31">
        <v>2501.75</v>
      </c>
      <c r="F29" s="30">
        <v>3446.1533333333332</v>
      </c>
      <c r="G29" s="31">
        <v>2501.75</v>
      </c>
      <c r="H29" s="32">
        <f t="shared" si="0"/>
        <v>100</v>
      </c>
      <c r="I29" s="6">
        <f t="shared" si="1"/>
        <v>0</v>
      </c>
      <c r="J29" s="14">
        <f t="shared" si="5"/>
        <v>100</v>
      </c>
      <c r="K29" s="17">
        <f t="shared" si="2"/>
        <v>0</v>
      </c>
      <c r="L29" s="20">
        <f t="shared" si="3"/>
        <v>72.595434910034967</v>
      </c>
      <c r="M29" s="47">
        <f>G29-F29</f>
        <v>-944.40333333333319</v>
      </c>
      <c r="N29" s="18"/>
      <c r="O29" s="2"/>
    </row>
    <row r="30" spans="1:15" ht="18.75" x14ac:dyDescent="0.3">
      <c r="A30" s="3" t="s">
        <v>23</v>
      </c>
      <c r="B30" s="50" t="s">
        <v>6</v>
      </c>
      <c r="C30" s="50" t="s">
        <v>58</v>
      </c>
      <c r="D30" s="30">
        <v>63.666666666666664</v>
      </c>
      <c r="E30" s="31">
        <v>61.1875</v>
      </c>
      <c r="F30" s="30">
        <v>63.666666666666664</v>
      </c>
      <c r="G30" s="31">
        <v>61.1875</v>
      </c>
      <c r="H30" s="32">
        <f t="shared" si="0"/>
        <v>100</v>
      </c>
      <c r="I30" s="6">
        <f t="shared" si="1"/>
        <v>0</v>
      </c>
      <c r="J30" s="14">
        <f t="shared" si="5"/>
        <v>100</v>
      </c>
      <c r="K30" s="17">
        <f t="shared" si="2"/>
        <v>0</v>
      </c>
      <c r="L30" s="20">
        <f t="shared" si="3"/>
        <v>96.106020942408378</v>
      </c>
      <c r="M30" s="47">
        <f>G31-F31</f>
        <v>-16</v>
      </c>
      <c r="N30" s="18"/>
      <c r="O30" s="2"/>
    </row>
    <row r="31" spans="1:15" ht="37.5" x14ac:dyDescent="0.3">
      <c r="A31" s="3" t="s">
        <v>24</v>
      </c>
      <c r="B31" s="50" t="s">
        <v>6</v>
      </c>
      <c r="C31" s="50"/>
      <c r="D31" s="30">
        <v>100.66666666666667</v>
      </c>
      <c r="E31" s="31">
        <v>84.666666666666671</v>
      </c>
      <c r="F31" s="30">
        <v>100.66666666666667</v>
      </c>
      <c r="G31" s="31">
        <v>84.666666666666671</v>
      </c>
      <c r="H31" s="32">
        <f t="shared" si="0"/>
        <v>100</v>
      </c>
      <c r="I31" s="6">
        <f t="shared" si="1"/>
        <v>0</v>
      </c>
      <c r="J31" s="14">
        <f t="shared" si="5"/>
        <v>100</v>
      </c>
      <c r="K31" s="17">
        <f t="shared" si="2"/>
        <v>0</v>
      </c>
      <c r="L31" s="20">
        <f t="shared" si="3"/>
        <v>84.105960264900659</v>
      </c>
      <c r="M31" s="47">
        <f t="shared" ref="M31:M46" si="7">G31-F31</f>
        <v>-16</v>
      </c>
      <c r="N31" s="103">
        <f>SUM(L31:L32)/2</f>
        <v>85.967912550386401</v>
      </c>
      <c r="O31" s="100">
        <f>SUM(M31:M32)/2</f>
        <v>-13.672499999999992</v>
      </c>
    </row>
    <row r="32" spans="1:15" ht="37.5" x14ac:dyDescent="0.3">
      <c r="A32" s="3" t="s">
        <v>0</v>
      </c>
      <c r="B32" s="50" t="s">
        <v>6</v>
      </c>
      <c r="C32" s="50"/>
      <c r="D32" s="30">
        <v>93.219999999999985</v>
      </c>
      <c r="E32" s="31">
        <v>81.875</v>
      </c>
      <c r="F32" s="30">
        <v>93.219999999999985</v>
      </c>
      <c r="G32" s="31">
        <v>81.875</v>
      </c>
      <c r="H32" s="32">
        <f t="shared" si="0"/>
        <v>100</v>
      </c>
      <c r="I32" s="6">
        <f t="shared" si="1"/>
        <v>0</v>
      </c>
      <c r="J32" s="14">
        <f t="shared" si="5"/>
        <v>100</v>
      </c>
      <c r="K32" s="17">
        <f t="shared" si="2"/>
        <v>0</v>
      </c>
      <c r="L32" s="47">
        <f t="shared" si="3"/>
        <v>87.829864835872144</v>
      </c>
      <c r="M32" s="47">
        <f t="shared" si="7"/>
        <v>-11.344999999999985</v>
      </c>
      <c r="N32" s="103"/>
      <c r="O32" s="100"/>
    </row>
    <row r="33" spans="1:15" ht="18.75" x14ac:dyDescent="0.3">
      <c r="A33" s="3" t="s">
        <v>25</v>
      </c>
      <c r="B33" s="50" t="s">
        <v>6</v>
      </c>
      <c r="C33" s="50" t="s">
        <v>53</v>
      </c>
      <c r="D33" s="30">
        <v>122.33333333333333</v>
      </c>
      <c r="E33" s="31">
        <v>100.15</v>
      </c>
      <c r="F33" s="30">
        <v>116.66666666666667</v>
      </c>
      <c r="G33" s="31">
        <v>100.15</v>
      </c>
      <c r="H33" s="32">
        <f t="shared" si="0"/>
        <v>95.367847411444146</v>
      </c>
      <c r="I33" s="6">
        <f t="shared" si="1"/>
        <v>-5.6666666666666572</v>
      </c>
      <c r="J33" s="14">
        <f t="shared" si="5"/>
        <v>100</v>
      </c>
      <c r="K33" s="17">
        <f t="shared" si="2"/>
        <v>0</v>
      </c>
      <c r="L33" s="20">
        <f t="shared" si="3"/>
        <v>85.842857142857142</v>
      </c>
      <c r="M33" s="47">
        <f t="shared" si="7"/>
        <v>-16.516666666666666</v>
      </c>
      <c r="N33" s="103">
        <f>SUM(L33:L38)/6</f>
        <v>80.175009922287003</v>
      </c>
      <c r="O33" s="100">
        <f>SUM(M33:M38)/6</f>
        <v>-22.220972222222219</v>
      </c>
    </row>
    <row r="34" spans="1:15" ht="18.75" x14ac:dyDescent="0.3">
      <c r="A34" s="3" t="s">
        <v>63</v>
      </c>
      <c r="B34" s="50" t="s">
        <v>6</v>
      </c>
      <c r="C34" s="50"/>
      <c r="D34" s="30">
        <v>75.666666666666671</v>
      </c>
      <c r="E34" s="31">
        <v>64.0625</v>
      </c>
      <c r="F34" s="30">
        <v>74</v>
      </c>
      <c r="G34" s="31">
        <v>64.0625</v>
      </c>
      <c r="H34" s="32">
        <f t="shared" si="0"/>
        <v>97.797356828193827</v>
      </c>
      <c r="I34" s="6">
        <f t="shared" si="1"/>
        <v>-1.6666666666666714</v>
      </c>
      <c r="J34" s="14">
        <f t="shared" si="5"/>
        <v>100</v>
      </c>
      <c r="K34" s="17">
        <f t="shared" si="2"/>
        <v>0</v>
      </c>
      <c r="L34" s="20">
        <f t="shared" si="3"/>
        <v>86.570945945945937</v>
      </c>
      <c r="M34" s="47">
        <f t="shared" si="7"/>
        <v>-9.9375</v>
      </c>
      <c r="N34" s="103"/>
      <c r="O34" s="100"/>
    </row>
    <row r="35" spans="1:15" ht="18.75" x14ac:dyDescent="0.3">
      <c r="A35" s="3" t="s">
        <v>26</v>
      </c>
      <c r="B35" s="50" t="s">
        <v>6</v>
      </c>
      <c r="C35" s="50" t="s">
        <v>59</v>
      </c>
      <c r="D35" s="30">
        <v>81.333333333333329</v>
      </c>
      <c r="E35" s="31">
        <v>65.7</v>
      </c>
      <c r="F35" s="30">
        <v>81.333333333333329</v>
      </c>
      <c r="G35" s="31">
        <v>65.7</v>
      </c>
      <c r="H35" s="32">
        <f t="shared" si="0"/>
        <v>100</v>
      </c>
      <c r="I35" s="6">
        <f t="shared" si="1"/>
        <v>0</v>
      </c>
      <c r="J35" s="14">
        <f t="shared" si="5"/>
        <v>100</v>
      </c>
      <c r="K35" s="17">
        <f t="shared" si="2"/>
        <v>0</v>
      </c>
      <c r="L35" s="20">
        <f t="shared" si="3"/>
        <v>80.778688524590166</v>
      </c>
      <c r="M35" s="47">
        <f t="shared" si="7"/>
        <v>-15.633333333333326</v>
      </c>
      <c r="N35" s="103"/>
      <c r="O35" s="100"/>
    </row>
    <row r="36" spans="1:15" ht="18.75" x14ac:dyDescent="0.3">
      <c r="A36" s="3" t="s">
        <v>42</v>
      </c>
      <c r="B36" s="50" t="s">
        <v>6</v>
      </c>
      <c r="C36" s="50" t="s">
        <v>53</v>
      </c>
      <c r="D36" s="30">
        <v>97.833333333333329</v>
      </c>
      <c r="E36" s="31">
        <v>68.4375</v>
      </c>
      <c r="F36" s="30">
        <v>97.833333333333329</v>
      </c>
      <c r="G36" s="31">
        <v>68.4375</v>
      </c>
      <c r="H36" s="32">
        <f t="shared" si="0"/>
        <v>100</v>
      </c>
      <c r="I36" s="6">
        <f t="shared" si="1"/>
        <v>0</v>
      </c>
      <c r="J36" s="14">
        <f t="shared" si="5"/>
        <v>100</v>
      </c>
      <c r="K36" s="17">
        <f t="shared" si="2"/>
        <v>0</v>
      </c>
      <c r="L36" s="20">
        <f t="shared" si="3"/>
        <v>69.95315161839865</v>
      </c>
      <c r="M36" s="47">
        <f t="shared" si="7"/>
        <v>-29.395833333333329</v>
      </c>
      <c r="N36" s="103"/>
      <c r="O36" s="100"/>
    </row>
    <row r="37" spans="1:15" ht="18.75" x14ac:dyDescent="0.3">
      <c r="A37" s="3" t="s">
        <v>43</v>
      </c>
      <c r="B37" s="50" t="s">
        <v>6</v>
      </c>
      <c r="C37" s="50" t="s">
        <v>45</v>
      </c>
      <c r="D37" s="30">
        <v>143.73333333333332</v>
      </c>
      <c r="E37" s="31">
        <v>110.29666666666667</v>
      </c>
      <c r="F37" s="30">
        <v>143.73333333333332</v>
      </c>
      <c r="G37" s="31">
        <v>110.29666666666667</v>
      </c>
      <c r="H37" s="32">
        <f t="shared" si="0"/>
        <v>100</v>
      </c>
      <c r="I37" s="6">
        <f t="shared" si="1"/>
        <v>0</v>
      </c>
      <c r="J37" s="14">
        <f t="shared" si="5"/>
        <v>100</v>
      </c>
      <c r="K37" s="17">
        <f t="shared" si="2"/>
        <v>0</v>
      </c>
      <c r="L37" s="20">
        <f t="shared" si="3"/>
        <v>76.737012987013003</v>
      </c>
      <c r="M37" s="47">
        <f t="shared" si="7"/>
        <v>-33.436666666666653</v>
      </c>
      <c r="N37" s="103"/>
      <c r="O37" s="100"/>
    </row>
    <row r="38" spans="1:15" ht="18.75" x14ac:dyDescent="0.3">
      <c r="A38" s="3" t="s">
        <v>44</v>
      </c>
      <c r="B38" s="50" t="s">
        <v>6</v>
      </c>
      <c r="C38" s="50" t="s">
        <v>41</v>
      </c>
      <c r="D38" s="30">
        <v>115.5</v>
      </c>
      <c r="E38" s="31">
        <v>122.42749999999999</v>
      </c>
      <c r="F38" s="30">
        <v>150.83333333333334</v>
      </c>
      <c r="G38" s="31">
        <v>122.42749999999999</v>
      </c>
      <c r="H38" s="33">
        <f t="shared" si="0"/>
        <v>130.5916305916306</v>
      </c>
      <c r="I38" s="28">
        <f t="shared" si="1"/>
        <v>35.333333333333343</v>
      </c>
      <c r="J38" s="14">
        <f t="shared" si="5"/>
        <v>100</v>
      </c>
      <c r="K38" s="17">
        <f t="shared" si="2"/>
        <v>0</v>
      </c>
      <c r="L38" s="20">
        <f t="shared" si="3"/>
        <v>81.167403314917124</v>
      </c>
      <c r="M38" s="47">
        <f t="shared" si="7"/>
        <v>-28.405833333333348</v>
      </c>
      <c r="N38" s="103"/>
      <c r="O38" s="100"/>
    </row>
    <row r="39" spans="1:15" ht="18.75" x14ac:dyDescent="0.3">
      <c r="A39" s="3" t="s">
        <v>27</v>
      </c>
      <c r="B39" s="50" t="s">
        <v>6</v>
      </c>
      <c r="C39" s="50"/>
      <c r="D39" s="30">
        <v>108.33333333333333</v>
      </c>
      <c r="E39" s="31">
        <v>90.25</v>
      </c>
      <c r="F39" s="30">
        <v>109</v>
      </c>
      <c r="G39" s="31">
        <v>90.25</v>
      </c>
      <c r="H39" s="32">
        <f t="shared" si="0"/>
        <v>100.61538461538461</v>
      </c>
      <c r="I39" s="6">
        <f t="shared" si="1"/>
        <v>0.6666666666666714</v>
      </c>
      <c r="J39" s="14">
        <f t="shared" si="5"/>
        <v>100</v>
      </c>
      <c r="K39" s="17">
        <f t="shared" si="2"/>
        <v>0</v>
      </c>
      <c r="L39" s="20">
        <f t="shared" si="3"/>
        <v>82.798165137614674</v>
      </c>
      <c r="M39" s="47">
        <f t="shared" si="7"/>
        <v>-18.75</v>
      </c>
      <c r="N39" s="103">
        <f>SUM(L39:L45)/6</f>
        <v>104.67974529815685</v>
      </c>
      <c r="O39" s="100">
        <f>SUM(M39:M45)/6</f>
        <v>-14.687500000000002</v>
      </c>
    </row>
    <row r="40" spans="1:15" ht="18.75" x14ac:dyDescent="0.3">
      <c r="A40" s="3" t="s">
        <v>28</v>
      </c>
      <c r="B40" s="50" t="s">
        <v>6</v>
      </c>
      <c r="C40" s="50"/>
      <c r="D40" s="30">
        <v>111</v>
      </c>
      <c r="E40" s="31">
        <v>87.0625</v>
      </c>
      <c r="F40" s="30">
        <v>103</v>
      </c>
      <c r="G40" s="31">
        <v>86.75</v>
      </c>
      <c r="H40" s="32">
        <f t="shared" si="0"/>
        <v>92.792792792792795</v>
      </c>
      <c r="I40" s="6">
        <f t="shared" si="1"/>
        <v>-8</v>
      </c>
      <c r="J40" s="14">
        <f t="shared" si="5"/>
        <v>99.641062455132811</v>
      </c>
      <c r="K40" s="17">
        <f t="shared" si="2"/>
        <v>-0.3125</v>
      </c>
      <c r="L40" s="20">
        <f t="shared" si="3"/>
        <v>84.22330097087378</v>
      </c>
      <c r="M40" s="47">
        <f t="shared" si="7"/>
        <v>-16.25</v>
      </c>
      <c r="N40" s="103"/>
      <c r="O40" s="100"/>
    </row>
    <row r="41" spans="1:15" ht="18.75" x14ac:dyDescent="0.3">
      <c r="A41" s="3" t="s">
        <v>29</v>
      </c>
      <c r="B41" s="50" t="s">
        <v>6</v>
      </c>
      <c r="C41" s="50"/>
      <c r="D41" s="30">
        <v>96.666666666666671</v>
      </c>
      <c r="E41" s="31">
        <v>87.125</v>
      </c>
      <c r="F41" s="30">
        <v>91.666666666666671</v>
      </c>
      <c r="G41" s="31">
        <v>87.125</v>
      </c>
      <c r="H41" s="32">
        <f t="shared" si="0"/>
        <v>94.827586206896555</v>
      </c>
      <c r="I41" s="6">
        <f t="shared" si="1"/>
        <v>-5</v>
      </c>
      <c r="J41" s="14">
        <f t="shared" si="5"/>
        <v>100</v>
      </c>
      <c r="K41" s="17">
        <f t="shared" si="2"/>
        <v>0</v>
      </c>
      <c r="L41" s="20">
        <f t="shared" si="3"/>
        <v>95.045454545454547</v>
      </c>
      <c r="M41" s="47">
        <f t="shared" si="7"/>
        <v>-4.5416666666666714</v>
      </c>
      <c r="N41" s="103"/>
      <c r="O41" s="100"/>
    </row>
    <row r="42" spans="1:15" ht="18.75" x14ac:dyDescent="0.3">
      <c r="A42" s="3" t="s">
        <v>30</v>
      </c>
      <c r="B42" s="50" t="s">
        <v>6</v>
      </c>
      <c r="C42" s="50"/>
      <c r="D42" s="30">
        <v>116</v>
      </c>
      <c r="E42" s="31">
        <v>110.41666666666667</v>
      </c>
      <c r="F42" s="30">
        <v>112.66666666666667</v>
      </c>
      <c r="G42" s="31">
        <v>110.625</v>
      </c>
      <c r="H42" s="32">
        <f t="shared" si="0"/>
        <v>97.1264367816092</v>
      </c>
      <c r="I42" s="6">
        <f t="shared" si="1"/>
        <v>-3.3333333333333286</v>
      </c>
      <c r="J42" s="14">
        <f t="shared" si="5"/>
        <v>100.18867924528301</v>
      </c>
      <c r="K42" s="17">
        <f t="shared" si="2"/>
        <v>0.2083333333333286</v>
      </c>
      <c r="L42" s="20">
        <f t="shared" si="3"/>
        <v>98.187869822485212</v>
      </c>
      <c r="M42" s="47">
        <f t="shared" si="7"/>
        <v>-2.0416666666666714</v>
      </c>
      <c r="N42" s="103"/>
      <c r="O42" s="100"/>
    </row>
    <row r="43" spans="1:15" ht="18.75" x14ac:dyDescent="0.3">
      <c r="A43" s="3" t="s">
        <v>64</v>
      </c>
      <c r="B43" s="50" t="s">
        <v>6</v>
      </c>
      <c r="C43" s="50"/>
      <c r="D43" s="30">
        <v>114</v>
      </c>
      <c r="E43" s="31">
        <v>86.125</v>
      </c>
      <c r="F43" s="30">
        <v>111.33333333333333</v>
      </c>
      <c r="G43" s="31">
        <v>83.125</v>
      </c>
      <c r="H43" s="32">
        <f t="shared" si="0"/>
        <v>97.660818713450297</v>
      </c>
      <c r="I43" s="6">
        <f t="shared" si="1"/>
        <v>-2.6666666666666714</v>
      </c>
      <c r="J43" s="14">
        <f t="shared" si="5"/>
        <v>96.516690856313502</v>
      </c>
      <c r="K43" s="17">
        <f t="shared" si="2"/>
        <v>-3</v>
      </c>
      <c r="L43" s="20">
        <f t="shared" si="3"/>
        <v>74.66317365269461</v>
      </c>
      <c r="M43" s="47">
        <f t="shared" si="7"/>
        <v>-28.208333333333329</v>
      </c>
      <c r="N43" s="103"/>
      <c r="O43" s="100"/>
    </row>
    <row r="44" spans="1:15" ht="37.5" x14ac:dyDescent="0.3">
      <c r="A44" s="3" t="s">
        <v>31</v>
      </c>
      <c r="B44" s="50" t="s">
        <v>6</v>
      </c>
      <c r="C44" s="50" t="s">
        <v>52</v>
      </c>
      <c r="D44" s="30">
        <v>218.66666666666666</v>
      </c>
      <c r="E44" s="31">
        <v>176.5</v>
      </c>
      <c r="F44" s="30">
        <v>220.33333333333334</v>
      </c>
      <c r="G44" s="31">
        <v>176.5</v>
      </c>
      <c r="H44" s="32">
        <f t="shared" si="0"/>
        <v>100.76219512195124</v>
      </c>
      <c r="I44" s="6">
        <f t="shared" si="1"/>
        <v>1.6666666666666856</v>
      </c>
      <c r="J44" s="14">
        <f t="shared" si="5"/>
        <v>100</v>
      </c>
      <c r="K44" s="17">
        <f t="shared" si="2"/>
        <v>0</v>
      </c>
      <c r="L44" s="20">
        <f t="shared" si="3"/>
        <v>80.105900151285923</v>
      </c>
      <c r="M44" s="47">
        <f t="shared" si="7"/>
        <v>-43.833333333333343</v>
      </c>
      <c r="N44" s="103"/>
      <c r="O44" s="100"/>
    </row>
    <row r="45" spans="1:15" ht="37.5" x14ac:dyDescent="0.3">
      <c r="A45" s="3" t="s">
        <v>46</v>
      </c>
      <c r="B45" s="50" t="s">
        <v>6</v>
      </c>
      <c r="C45" s="50" t="s">
        <v>52</v>
      </c>
      <c r="D45" s="30">
        <v>244.33333333333334</v>
      </c>
      <c r="E45" s="31">
        <v>224.75</v>
      </c>
      <c r="F45" s="30">
        <v>195.33333333333334</v>
      </c>
      <c r="G45" s="31">
        <v>220.83333333333334</v>
      </c>
      <c r="H45" s="32">
        <f t="shared" si="0"/>
        <v>79.945429740791269</v>
      </c>
      <c r="I45" s="6">
        <f t="shared" si="1"/>
        <v>-49</v>
      </c>
      <c r="J45" s="14">
        <f t="shared" si="5"/>
        <v>98.257322951427511</v>
      </c>
      <c r="K45" s="17">
        <f t="shared" si="2"/>
        <v>-3.9166666666666572</v>
      </c>
      <c r="L45" s="20">
        <f t="shared" si="3"/>
        <v>113.05460750853243</v>
      </c>
      <c r="M45" s="47">
        <f t="shared" si="7"/>
        <v>25.5</v>
      </c>
      <c r="N45" s="103"/>
      <c r="O45" s="100"/>
    </row>
    <row r="46" spans="1:15" ht="18.75" x14ac:dyDescent="0.3">
      <c r="A46" s="3" t="s">
        <v>32</v>
      </c>
      <c r="B46" s="50" t="s">
        <v>6</v>
      </c>
      <c r="C46" s="50" t="s">
        <v>60</v>
      </c>
      <c r="D46" s="30">
        <v>323</v>
      </c>
      <c r="E46" s="13">
        <v>217</v>
      </c>
      <c r="F46" s="30">
        <v>336.33333333333331</v>
      </c>
      <c r="G46" s="13">
        <v>217</v>
      </c>
      <c r="H46" s="33">
        <f t="shared" si="0"/>
        <v>104.12796697626419</v>
      </c>
      <c r="I46" s="28">
        <f t="shared" si="1"/>
        <v>13.333333333333314</v>
      </c>
      <c r="J46" s="14">
        <f t="shared" si="5"/>
        <v>100</v>
      </c>
      <c r="K46" s="17">
        <f t="shared" si="2"/>
        <v>0</v>
      </c>
      <c r="L46" s="20">
        <f t="shared" si="3"/>
        <v>64.519326065411292</v>
      </c>
      <c r="M46" s="47">
        <f t="shared" si="7"/>
        <v>-119.33333333333331</v>
      </c>
      <c r="N46" s="18"/>
      <c r="O46" s="2"/>
    </row>
    <row r="47" spans="1:15" ht="45.75" customHeight="1" x14ac:dyDescent="0.3">
      <c r="A47" s="101" t="s">
        <v>61</v>
      </c>
      <c r="B47" s="101"/>
      <c r="C47" s="101"/>
      <c r="D47" s="101"/>
      <c r="E47" s="101"/>
      <c r="F47" s="101"/>
      <c r="G47" s="101"/>
      <c r="H47" s="101"/>
      <c r="I47" s="101"/>
      <c r="J47" s="101"/>
      <c r="K47" s="101"/>
      <c r="L47" s="19">
        <f>SUM(L6:L46)/39</f>
        <v>84.958405884064888</v>
      </c>
      <c r="M47" s="19">
        <f>SUM(M6:M46)/40</f>
        <v>-112.02345833333331</v>
      </c>
    </row>
    <row r="48" spans="1:15" ht="18.75" x14ac:dyDescent="0.3"/>
    <row r="49" spans="1:3" ht="18.75" x14ac:dyDescent="0.3">
      <c r="A49" s="102" t="s">
        <v>66</v>
      </c>
      <c r="B49" s="102"/>
      <c r="C49" s="102"/>
    </row>
    <row r="50" spans="1:3" ht="18.75" x14ac:dyDescent="0.3"/>
  </sheetData>
  <mergeCells count="25">
    <mergeCell ref="A1:K1"/>
    <mergeCell ref="A2:K2"/>
    <mergeCell ref="A3:K3"/>
    <mergeCell ref="A4:A6"/>
    <mergeCell ref="B4:B6"/>
    <mergeCell ref="D4:G4"/>
    <mergeCell ref="H4:O4"/>
    <mergeCell ref="H5:I5"/>
    <mergeCell ref="J5:K5"/>
    <mergeCell ref="L5:M5"/>
    <mergeCell ref="N5:O5"/>
    <mergeCell ref="D6:E6"/>
    <mergeCell ref="F6:G6"/>
    <mergeCell ref="O7:O12"/>
    <mergeCell ref="A47:K47"/>
    <mergeCell ref="A49:C49"/>
    <mergeCell ref="N31:N32"/>
    <mergeCell ref="O31:O32"/>
    <mergeCell ref="N33:N38"/>
    <mergeCell ref="O33:O38"/>
    <mergeCell ref="N39:N45"/>
    <mergeCell ref="O39:O45"/>
    <mergeCell ref="N16:N22"/>
    <mergeCell ref="O16:O22"/>
    <mergeCell ref="N7:N12"/>
  </mergeCells>
  <pageMargins left="0.70866141732283472" right="0.70866141732283472" top="0.74803149606299213" bottom="0.74803149606299213" header="0.31496062992125984" footer="0.31496062992125984"/>
  <pageSetup paperSize="9" scale="3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0"/>
  <sheetViews>
    <sheetView zoomScale="70" zoomScaleNormal="70" workbookViewId="0">
      <selection activeCell="E16" sqref="E16"/>
    </sheetView>
  </sheetViews>
  <sheetFormatPr defaultColWidth="9.140625" defaultRowHeight="45.75" customHeight="1" x14ac:dyDescent="0.3"/>
  <cols>
    <col min="1" max="1" width="46.7109375" style="1" customWidth="1"/>
    <col min="2" max="2" width="9.140625" style="1"/>
    <col min="3" max="3" width="39.28515625" style="1" customWidth="1"/>
    <col min="4" max="4" width="21.42578125" style="1" customWidth="1"/>
    <col min="5" max="5" width="21.42578125" style="8" customWidth="1"/>
    <col min="6" max="6" width="21.42578125" style="1" customWidth="1"/>
    <col min="7" max="7" width="21.42578125" style="8" customWidth="1"/>
    <col min="8" max="8" width="22" style="1" customWidth="1"/>
    <col min="9" max="9" width="21" style="4" customWidth="1"/>
    <col min="10" max="10" width="22.5703125" style="10" customWidth="1"/>
    <col min="11" max="11" width="23.5703125" style="10" customWidth="1"/>
    <col min="12" max="12" width="16.85546875" style="21" customWidth="1"/>
    <col min="13" max="13" width="14.85546875" style="21" customWidth="1"/>
    <col min="14" max="14" width="13.42578125" style="1" customWidth="1"/>
    <col min="15" max="15" width="13.5703125" style="1" customWidth="1"/>
    <col min="16" max="16384" width="9.140625" style="1"/>
  </cols>
  <sheetData>
    <row r="1" spans="1:15" ht="45.75" customHeight="1" x14ac:dyDescent="0.3">
      <c r="A1" s="104" t="s">
        <v>33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</row>
    <row r="2" spans="1:15" ht="30.75" customHeight="1" x14ac:dyDescent="0.3">
      <c r="A2" s="105" t="s">
        <v>74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</row>
    <row r="3" spans="1:15" ht="18.75" x14ac:dyDescent="0.3">
      <c r="A3" s="107"/>
      <c r="B3" s="108"/>
      <c r="C3" s="108"/>
      <c r="D3" s="108"/>
      <c r="E3" s="108"/>
      <c r="F3" s="108"/>
      <c r="G3" s="108"/>
      <c r="H3" s="109"/>
      <c r="I3" s="109"/>
      <c r="J3" s="109"/>
      <c r="K3" s="109"/>
    </row>
    <row r="4" spans="1:15" ht="29.25" customHeight="1" x14ac:dyDescent="0.3">
      <c r="A4" s="110" t="s">
        <v>68</v>
      </c>
      <c r="B4" s="113" t="s">
        <v>69</v>
      </c>
      <c r="C4" s="51"/>
      <c r="D4" s="115" t="s">
        <v>1</v>
      </c>
      <c r="E4" s="115"/>
      <c r="F4" s="115"/>
      <c r="G4" s="115"/>
      <c r="H4" s="115" t="s">
        <v>76</v>
      </c>
      <c r="I4" s="115"/>
      <c r="J4" s="115"/>
      <c r="K4" s="115"/>
      <c r="L4" s="115"/>
      <c r="M4" s="115"/>
      <c r="N4" s="115"/>
      <c r="O4" s="115"/>
    </row>
    <row r="5" spans="1:15" ht="122.25" customHeight="1" x14ac:dyDescent="0.3">
      <c r="A5" s="111"/>
      <c r="B5" s="114"/>
      <c r="C5" s="52" t="s">
        <v>34</v>
      </c>
      <c r="D5" s="5" t="s">
        <v>2</v>
      </c>
      <c r="E5" s="12" t="s">
        <v>3</v>
      </c>
      <c r="F5" s="5" t="s">
        <v>2</v>
      </c>
      <c r="G5" s="12" t="s">
        <v>3</v>
      </c>
      <c r="H5" s="116" t="s">
        <v>2</v>
      </c>
      <c r="I5" s="117"/>
      <c r="J5" s="118" t="s">
        <v>3</v>
      </c>
      <c r="K5" s="119"/>
      <c r="L5" s="120" t="s">
        <v>71</v>
      </c>
      <c r="M5" s="120"/>
      <c r="N5" s="121" t="s">
        <v>72</v>
      </c>
      <c r="O5" s="121"/>
    </row>
    <row r="6" spans="1:15" ht="24" customHeight="1" x14ac:dyDescent="0.3">
      <c r="A6" s="112"/>
      <c r="B6" s="114"/>
      <c r="C6" s="52"/>
      <c r="D6" s="122">
        <v>45889</v>
      </c>
      <c r="E6" s="123"/>
      <c r="F6" s="122">
        <v>45896</v>
      </c>
      <c r="G6" s="123"/>
      <c r="H6" s="7" t="s">
        <v>4</v>
      </c>
      <c r="I6" s="7" t="s">
        <v>5</v>
      </c>
      <c r="J6" s="9" t="s">
        <v>4</v>
      </c>
      <c r="K6" s="9" t="s">
        <v>5</v>
      </c>
      <c r="L6" s="16" t="s">
        <v>4</v>
      </c>
      <c r="M6" s="54" t="s">
        <v>70</v>
      </c>
      <c r="N6" s="16" t="s">
        <v>4</v>
      </c>
      <c r="O6" s="16" t="s">
        <v>70</v>
      </c>
    </row>
    <row r="7" spans="1:15" ht="18.75" x14ac:dyDescent="0.3">
      <c r="A7" s="3" t="s">
        <v>49</v>
      </c>
      <c r="B7" s="53" t="s">
        <v>6</v>
      </c>
      <c r="C7" s="53" t="s">
        <v>45</v>
      </c>
      <c r="D7" s="29">
        <v>648</v>
      </c>
      <c r="E7" s="13">
        <v>0</v>
      </c>
      <c r="F7" s="29">
        <v>644</v>
      </c>
      <c r="G7" s="13">
        <v>0</v>
      </c>
      <c r="H7" s="32">
        <f t="shared" ref="H7:H46" si="0">F7/D7*100</f>
        <v>99.382716049382708</v>
      </c>
      <c r="I7" s="6">
        <f t="shared" ref="I7:I46" si="1">F7-D7</f>
        <v>-4</v>
      </c>
      <c r="J7" s="14">
        <v>0</v>
      </c>
      <c r="K7" s="17">
        <f t="shared" ref="K7:K46" si="2">G7-E7</f>
        <v>0</v>
      </c>
      <c r="L7" s="54">
        <f t="shared" ref="L7:L46" si="3">G7/F7*100</f>
        <v>0</v>
      </c>
      <c r="M7" s="54">
        <f t="shared" ref="M7:M16" si="4">G7-F7</f>
        <v>-644</v>
      </c>
      <c r="N7" s="103">
        <f>SUM(L7:L12)/5</f>
        <v>83.093840029379948</v>
      </c>
      <c r="O7" s="100">
        <f>SUM(M7:M12)/5</f>
        <v>-226.2833333333333</v>
      </c>
    </row>
    <row r="8" spans="1:15" ht="18.75" x14ac:dyDescent="0.3">
      <c r="A8" s="3" t="s">
        <v>50</v>
      </c>
      <c r="B8" s="53" t="s">
        <v>6</v>
      </c>
      <c r="C8" s="53"/>
      <c r="D8" s="30">
        <v>896</v>
      </c>
      <c r="E8" s="31">
        <v>769.375</v>
      </c>
      <c r="F8" s="30">
        <v>903.66666666666663</v>
      </c>
      <c r="G8" s="31">
        <v>787.25</v>
      </c>
      <c r="H8" s="32">
        <f t="shared" si="0"/>
        <v>100.85565476190477</v>
      </c>
      <c r="I8" s="6">
        <f t="shared" si="1"/>
        <v>7.6666666666666288</v>
      </c>
      <c r="J8" s="14">
        <f t="shared" ref="J8:J46" si="5">G8/E8*100</f>
        <v>102.32331437855402</v>
      </c>
      <c r="K8" s="17">
        <f t="shared" si="2"/>
        <v>17.875</v>
      </c>
      <c r="L8" s="20">
        <f t="shared" si="3"/>
        <v>87.117299889339733</v>
      </c>
      <c r="M8" s="54">
        <f t="shared" si="4"/>
        <v>-116.41666666666663</v>
      </c>
      <c r="N8" s="103"/>
      <c r="O8" s="100"/>
    </row>
    <row r="9" spans="1:15" ht="18.75" x14ac:dyDescent="0.3">
      <c r="A9" s="3" t="s">
        <v>10</v>
      </c>
      <c r="B9" s="53" t="s">
        <v>6</v>
      </c>
      <c r="C9" s="53"/>
      <c r="D9" s="30">
        <v>381.66666666666669</v>
      </c>
      <c r="E9" s="31">
        <v>244</v>
      </c>
      <c r="F9" s="30">
        <v>426</v>
      </c>
      <c r="G9" s="31">
        <v>244</v>
      </c>
      <c r="H9" s="33">
        <f t="shared" si="0"/>
        <v>111.61572052401748</v>
      </c>
      <c r="I9" s="28">
        <f t="shared" si="1"/>
        <v>44.333333333333314</v>
      </c>
      <c r="J9" s="14">
        <f t="shared" si="5"/>
        <v>100</v>
      </c>
      <c r="K9" s="17">
        <f t="shared" si="2"/>
        <v>0</v>
      </c>
      <c r="L9" s="20">
        <f t="shared" si="3"/>
        <v>57.276995305164327</v>
      </c>
      <c r="M9" s="54">
        <f t="shared" si="4"/>
        <v>-182</v>
      </c>
      <c r="N9" s="103"/>
      <c r="O9" s="100"/>
    </row>
    <row r="10" spans="1:15" ht="18.75" x14ac:dyDescent="0.3">
      <c r="A10" s="3" t="s">
        <v>7</v>
      </c>
      <c r="B10" s="53" t="s">
        <v>6</v>
      </c>
      <c r="C10" s="53"/>
      <c r="D10" s="30">
        <v>496.33333333333331</v>
      </c>
      <c r="E10" s="31">
        <v>455.75</v>
      </c>
      <c r="F10" s="30">
        <v>494</v>
      </c>
      <c r="G10" s="31">
        <v>480.25</v>
      </c>
      <c r="H10" s="32">
        <f t="shared" si="0"/>
        <v>99.529885829415718</v>
      </c>
      <c r="I10" s="6">
        <f t="shared" si="1"/>
        <v>-2.3333333333333144</v>
      </c>
      <c r="J10" s="28">
        <f t="shared" si="5"/>
        <v>105.37575425123423</v>
      </c>
      <c r="K10" s="34">
        <f t="shared" si="2"/>
        <v>24.5</v>
      </c>
      <c r="L10" s="20">
        <f t="shared" si="3"/>
        <v>97.216599190283404</v>
      </c>
      <c r="M10" s="54">
        <f t="shared" si="4"/>
        <v>-13.75</v>
      </c>
      <c r="N10" s="103"/>
      <c r="O10" s="100"/>
    </row>
    <row r="11" spans="1:15" ht="18.75" x14ac:dyDescent="0.3">
      <c r="A11" s="3" t="s">
        <v>11</v>
      </c>
      <c r="B11" s="53" t="s">
        <v>6</v>
      </c>
      <c r="C11" s="53"/>
      <c r="D11" s="30">
        <v>340.66666666666669</v>
      </c>
      <c r="E11" s="31">
        <v>291.25</v>
      </c>
      <c r="F11" s="30">
        <v>343</v>
      </c>
      <c r="G11" s="31">
        <v>307</v>
      </c>
      <c r="H11" s="32">
        <f t="shared" si="0"/>
        <v>100.68493150684932</v>
      </c>
      <c r="I11" s="6">
        <f t="shared" si="1"/>
        <v>2.3333333333333144</v>
      </c>
      <c r="J11" s="28">
        <f t="shared" si="5"/>
        <v>105.40772532188841</v>
      </c>
      <c r="K11" s="34">
        <f t="shared" si="2"/>
        <v>15.75</v>
      </c>
      <c r="L11" s="20">
        <f t="shared" si="3"/>
        <v>89.504373177842567</v>
      </c>
      <c r="M11" s="54">
        <f t="shared" si="4"/>
        <v>-36</v>
      </c>
      <c r="N11" s="103"/>
      <c r="O11" s="100"/>
    </row>
    <row r="12" spans="1:15" ht="18.75" x14ac:dyDescent="0.3">
      <c r="A12" s="3" t="s">
        <v>12</v>
      </c>
      <c r="B12" s="53" t="s">
        <v>6</v>
      </c>
      <c r="C12" s="53" t="s">
        <v>47</v>
      </c>
      <c r="D12" s="30">
        <v>890</v>
      </c>
      <c r="E12" s="31">
        <v>718.83333333333337</v>
      </c>
      <c r="F12" s="30">
        <v>890</v>
      </c>
      <c r="G12" s="31">
        <v>750.75</v>
      </c>
      <c r="H12" s="32">
        <f t="shared" si="0"/>
        <v>100</v>
      </c>
      <c r="I12" s="6">
        <f t="shared" si="1"/>
        <v>0</v>
      </c>
      <c r="J12" s="28">
        <f t="shared" si="5"/>
        <v>104.44006492000928</v>
      </c>
      <c r="K12" s="34">
        <f t="shared" si="2"/>
        <v>31.916666666666629</v>
      </c>
      <c r="L12" s="20">
        <f t="shared" si="3"/>
        <v>84.353932584269671</v>
      </c>
      <c r="M12" s="54">
        <f t="shared" si="4"/>
        <v>-139.25</v>
      </c>
      <c r="N12" s="103"/>
      <c r="O12" s="100"/>
    </row>
    <row r="13" spans="1:15" ht="57" customHeight="1" x14ac:dyDescent="0.3">
      <c r="A13" s="3" t="s">
        <v>13</v>
      </c>
      <c r="B13" s="53" t="s">
        <v>6</v>
      </c>
      <c r="C13" s="53" t="s">
        <v>51</v>
      </c>
      <c r="D13" s="30">
        <v>106.66666666666667</v>
      </c>
      <c r="E13" s="31">
        <v>103.375</v>
      </c>
      <c r="F13" s="30">
        <v>150.66666666666666</v>
      </c>
      <c r="G13" s="31">
        <v>102.875</v>
      </c>
      <c r="H13" s="33">
        <f t="shared" si="0"/>
        <v>141.25</v>
      </c>
      <c r="I13" s="27">
        <f t="shared" si="1"/>
        <v>43.999999999999986</v>
      </c>
      <c r="J13" s="15">
        <f t="shared" si="5"/>
        <v>99.516324062877871</v>
      </c>
      <c r="K13" s="26">
        <f t="shared" si="2"/>
        <v>-0.5</v>
      </c>
      <c r="L13" s="20">
        <f t="shared" si="3"/>
        <v>68.279867256637175</v>
      </c>
      <c r="M13" s="54">
        <f t="shared" si="4"/>
        <v>-47.791666666666657</v>
      </c>
      <c r="N13" s="18"/>
      <c r="O13" s="2"/>
    </row>
    <row r="14" spans="1:15" ht="18.75" x14ac:dyDescent="0.3">
      <c r="A14" s="3" t="s">
        <v>67</v>
      </c>
      <c r="B14" s="53" t="s">
        <v>6</v>
      </c>
      <c r="C14" s="53"/>
      <c r="D14" s="30">
        <v>180.5</v>
      </c>
      <c r="E14" s="31">
        <v>169.33333333333334</v>
      </c>
      <c r="F14" s="30">
        <v>219.5</v>
      </c>
      <c r="G14" s="31">
        <v>169.33333333333334</v>
      </c>
      <c r="H14" s="33">
        <f t="shared" si="0"/>
        <v>121.60664819944597</v>
      </c>
      <c r="I14" s="27">
        <f t="shared" si="1"/>
        <v>39</v>
      </c>
      <c r="J14" s="15">
        <f t="shared" si="5"/>
        <v>100</v>
      </c>
      <c r="K14" s="26">
        <f t="shared" si="2"/>
        <v>0</v>
      </c>
      <c r="L14" s="20">
        <f t="shared" si="3"/>
        <v>77.145026575550503</v>
      </c>
      <c r="M14" s="54">
        <f t="shared" si="4"/>
        <v>-50.166666666666657</v>
      </c>
      <c r="N14" s="18"/>
      <c r="O14" s="2"/>
    </row>
    <row r="15" spans="1:15" ht="18.75" x14ac:dyDescent="0.3">
      <c r="A15" s="3" t="s">
        <v>14</v>
      </c>
      <c r="B15" s="53" t="s">
        <v>6</v>
      </c>
      <c r="C15" s="53"/>
      <c r="D15" s="30">
        <v>480.33333333333331</v>
      </c>
      <c r="E15" s="31">
        <v>484.44</v>
      </c>
      <c r="F15" s="30">
        <v>561.33333333333337</v>
      </c>
      <c r="G15" s="31">
        <v>484.38</v>
      </c>
      <c r="H15" s="33">
        <f t="shared" si="0"/>
        <v>116.86328938237335</v>
      </c>
      <c r="I15" s="27">
        <f t="shared" si="1"/>
        <v>81.000000000000057</v>
      </c>
      <c r="J15" s="15">
        <f t="shared" si="5"/>
        <v>99.987614565271244</v>
      </c>
      <c r="K15" s="26">
        <f t="shared" si="2"/>
        <v>-6.0000000000002274E-2</v>
      </c>
      <c r="L15" s="20">
        <f t="shared" si="3"/>
        <v>86.290973871733954</v>
      </c>
      <c r="M15" s="54">
        <f t="shared" si="4"/>
        <v>-76.953333333333376</v>
      </c>
      <c r="N15" s="18"/>
      <c r="O15" s="2"/>
    </row>
    <row r="16" spans="1:15" ht="93.75" x14ac:dyDescent="0.3">
      <c r="A16" s="3" t="s">
        <v>15</v>
      </c>
      <c r="B16" s="53" t="s">
        <v>6</v>
      </c>
      <c r="C16" s="53" t="s">
        <v>65</v>
      </c>
      <c r="D16" s="30">
        <v>1213.6666666666667</v>
      </c>
      <c r="E16" s="31">
        <v>1096.3125</v>
      </c>
      <c r="F16" s="30">
        <v>1213.6666666666667</v>
      </c>
      <c r="G16" s="31">
        <v>1044.075</v>
      </c>
      <c r="H16" s="32">
        <f t="shared" si="0"/>
        <v>100</v>
      </c>
      <c r="I16" s="11">
        <f t="shared" si="1"/>
        <v>0</v>
      </c>
      <c r="J16" s="14">
        <f t="shared" si="5"/>
        <v>95.235163331623056</v>
      </c>
      <c r="K16" s="17">
        <f t="shared" si="2"/>
        <v>-52.237499999999955</v>
      </c>
      <c r="L16" s="20">
        <f t="shared" si="3"/>
        <v>86.026503707772576</v>
      </c>
      <c r="M16" s="54">
        <f t="shared" si="4"/>
        <v>-169.5916666666667</v>
      </c>
      <c r="N16" s="103">
        <f>SUM(L16:L22)/7</f>
        <v>83.74674300087942</v>
      </c>
      <c r="O16" s="100">
        <f>SUM(M16:M22)/7</f>
        <v>-97.960000000000008</v>
      </c>
    </row>
    <row r="17" spans="1:15" ht="18.75" x14ac:dyDescent="0.3">
      <c r="A17" s="3" t="s">
        <v>35</v>
      </c>
      <c r="B17" s="53" t="s">
        <v>8</v>
      </c>
      <c r="C17" s="53" t="s">
        <v>48</v>
      </c>
      <c r="D17" s="30">
        <v>216.53333333333333</v>
      </c>
      <c r="E17" s="31">
        <v>172.69</v>
      </c>
      <c r="F17" s="30">
        <v>216.53333333333333</v>
      </c>
      <c r="G17" s="31">
        <v>166.4675</v>
      </c>
      <c r="H17" s="32">
        <f t="shared" si="0"/>
        <v>100</v>
      </c>
      <c r="I17" s="6">
        <f t="shared" si="1"/>
        <v>0</v>
      </c>
      <c r="J17" s="14">
        <f t="shared" si="5"/>
        <v>96.396722450634087</v>
      </c>
      <c r="K17" s="17">
        <f t="shared" si="2"/>
        <v>-6.2224999999999966</v>
      </c>
      <c r="L17" s="20">
        <f t="shared" si="3"/>
        <v>76.878463669950733</v>
      </c>
      <c r="M17" s="54">
        <f>G18-F18</f>
        <v>-88.958333333333314</v>
      </c>
      <c r="N17" s="103"/>
      <c r="O17" s="100"/>
    </row>
    <row r="18" spans="1:15" ht="18.75" x14ac:dyDescent="0.3">
      <c r="A18" s="3" t="s">
        <v>36</v>
      </c>
      <c r="B18" s="53" t="s">
        <v>6</v>
      </c>
      <c r="C18" s="53" t="s">
        <v>41</v>
      </c>
      <c r="D18" s="30">
        <v>429.33333333333331</v>
      </c>
      <c r="E18" s="31">
        <v>361.76249999999999</v>
      </c>
      <c r="F18" s="30">
        <v>429.33333333333331</v>
      </c>
      <c r="G18" s="31">
        <v>340.375</v>
      </c>
      <c r="H18" s="32">
        <f t="shared" si="0"/>
        <v>100</v>
      </c>
      <c r="I18" s="6">
        <f t="shared" si="1"/>
        <v>0</v>
      </c>
      <c r="J18" s="14">
        <f t="shared" si="5"/>
        <v>94.087972081130573</v>
      </c>
      <c r="K18" s="17">
        <f t="shared" si="2"/>
        <v>-21.387499999999989</v>
      </c>
      <c r="L18" s="20">
        <f t="shared" si="3"/>
        <v>79.279891304347828</v>
      </c>
      <c r="M18" s="54">
        <f t="shared" ref="M18:M27" si="6">G18-F18</f>
        <v>-88.958333333333314</v>
      </c>
      <c r="N18" s="103"/>
      <c r="O18" s="100"/>
    </row>
    <row r="19" spans="1:15" ht="37.5" x14ac:dyDescent="0.3">
      <c r="A19" s="3" t="s">
        <v>37</v>
      </c>
      <c r="B19" s="53" t="s">
        <v>6</v>
      </c>
      <c r="C19" s="53" t="s">
        <v>52</v>
      </c>
      <c r="D19" s="30">
        <v>637.85</v>
      </c>
      <c r="E19" s="31">
        <v>499.80500000000001</v>
      </c>
      <c r="F19" s="30">
        <v>669.51666666666665</v>
      </c>
      <c r="G19" s="31">
        <v>499.80500000000001</v>
      </c>
      <c r="H19" s="32">
        <f t="shared" si="0"/>
        <v>104.96459460165659</v>
      </c>
      <c r="I19" s="6">
        <f t="shared" si="1"/>
        <v>31.666666666666629</v>
      </c>
      <c r="J19" s="14">
        <f t="shared" si="5"/>
        <v>100</v>
      </c>
      <c r="K19" s="17">
        <f t="shared" si="2"/>
        <v>0</v>
      </c>
      <c r="L19" s="20">
        <f t="shared" si="3"/>
        <v>74.651614348659479</v>
      </c>
      <c r="M19" s="54">
        <f t="shared" si="6"/>
        <v>-169.71166666666664</v>
      </c>
      <c r="N19" s="103"/>
      <c r="O19" s="100"/>
    </row>
    <row r="20" spans="1:15" ht="38.25" customHeight="1" x14ac:dyDescent="0.3">
      <c r="A20" s="3" t="s">
        <v>38</v>
      </c>
      <c r="B20" s="53" t="s">
        <v>6</v>
      </c>
      <c r="C20" s="53" t="s">
        <v>52</v>
      </c>
      <c r="D20" s="30">
        <v>672.16666666666663</v>
      </c>
      <c r="E20" s="31">
        <v>710.33333333333337</v>
      </c>
      <c r="F20" s="30">
        <v>672.16666666666663</v>
      </c>
      <c r="G20" s="31">
        <v>715.5</v>
      </c>
      <c r="H20" s="32">
        <f t="shared" si="0"/>
        <v>100</v>
      </c>
      <c r="I20" s="6">
        <f t="shared" si="1"/>
        <v>0</v>
      </c>
      <c r="J20" s="14">
        <f t="shared" si="5"/>
        <v>100.72735804786485</v>
      </c>
      <c r="K20" s="17">
        <f t="shared" si="2"/>
        <v>5.1666666666666288</v>
      </c>
      <c r="L20" s="20">
        <f t="shared" si="3"/>
        <v>106.44681378626333</v>
      </c>
      <c r="M20" s="54">
        <f t="shared" si="6"/>
        <v>43.333333333333371</v>
      </c>
      <c r="N20" s="103"/>
      <c r="O20" s="100"/>
    </row>
    <row r="21" spans="1:15" ht="37.5" x14ac:dyDescent="0.3">
      <c r="A21" s="3" t="s">
        <v>16</v>
      </c>
      <c r="B21" s="53" t="s">
        <v>8</v>
      </c>
      <c r="C21" s="53" t="s">
        <v>52</v>
      </c>
      <c r="D21" s="30">
        <v>143.33333333333334</v>
      </c>
      <c r="E21" s="31">
        <v>117.25</v>
      </c>
      <c r="F21" s="30">
        <v>141.33333333333334</v>
      </c>
      <c r="G21" s="31">
        <v>117.25</v>
      </c>
      <c r="H21" s="32">
        <f t="shared" si="0"/>
        <v>98.604651162790702</v>
      </c>
      <c r="I21" s="6">
        <f t="shared" si="1"/>
        <v>-2</v>
      </c>
      <c r="J21" s="14">
        <f t="shared" si="5"/>
        <v>100</v>
      </c>
      <c r="K21" s="17">
        <f t="shared" si="2"/>
        <v>0</v>
      </c>
      <c r="L21" s="20">
        <f t="shared" si="3"/>
        <v>82.959905660377359</v>
      </c>
      <c r="M21" s="54">
        <f t="shared" si="6"/>
        <v>-24.083333333333343</v>
      </c>
      <c r="N21" s="103"/>
      <c r="O21" s="100"/>
    </row>
    <row r="22" spans="1:15" ht="18.75" x14ac:dyDescent="0.3">
      <c r="A22" s="3" t="s">
        <v>39</v>
      </c>
      <c r="B22" s="53" t="s">
        <v>6</v>
      </c>
      <c r="C22" s="53"/>
      <c r="D22" s="30">
        <v>1029.3333333333333</v>
      </c>
      <c r="E22" s="31">
        <v>750.25</v>
      </c>
      <c r="F22" s="30">
        <v>938</v>
      </c>
      <c r="G22" s="31">
        <v>750.25</v>
      </c>
      <c r="H22" s="32">
        <f t="shared" si="0"/>
        <v>91.126943005181346</v>
      </c>
      <c r="I22" s="6">
        <f t="shared" si="1"/>
        <v>-91.333333333333258</v>
      </c>
      <c r="J22" s="14">
        <f t="shared" si="5"/>
        <v>100</v>
      </c>
      <c r="K22" s="17">
        <f t="shared" si="2"/>
        <v>0</v>
      </c>
      <c r="L22" s="20">
        <f t="shared" si="3"/>
        <v>79.984008528784642</v>
      </c>
      <c r="M22" s="54">
        <f t="shared" si="6"/>
        <v>-187.75</v>
      </c>
      <c r="N22" s="103"/>
      <c r="O22" s="100"/>
    </row>
    <row r="23" spans="1:15" ht="18.75" x14ac:dyDescent="0.3">
      <c r="A23" s="3" t="s">
        <v>17</v>
      </c>
      <c r="B23" s="53" t="s">
        <v>9</v>
      </c>
      <c r="C23" s="53"/>
      <c r="D23" s="30">
        <v>156</v>
      </c>
      <c r="E23" s="31">
        <v>148.75</v>
      </c>
      <c r="F23" s="30">
        <v>156</v>
      </c>
      <c r="G23" s="31">
        <v>148.75</v>
      </c>
      <c r="H23" s="32">
        <f t="shared" si="0"/>
        <v>100</v>
      </c>
      <c r="I23" s="6">
        <f t="shared" si="1"/>
        <v>0</v>
      </c>
      <c r="J23" s="14">
        <f t="shared" si="5"/>
        <v>100</v>
      </c>
      <c r="K23" s="17">
        <f t="shared" si="2"/>
        <v>0</v>
      </c>
      <c r="L23" s="20">
        <f t="shared" si="3"/>
        <v>95.352564102564102</v>
      </c>
      <c r="M23" s="54">
        <f t="shared" si="6"/>
        <v>-7.25</v>
      </c>
      <c r="N23" s="18"/>
      <c r="O23" s="2"/>
    </row>
    <row r="24" spans="1:15" ht="18.75" x14ac:dyDescent="0.3">
      <c r="A24" s="3" t="s">
        <v>18</v>
      </c>
      <c r="B24" s="53" t="s">
        <v>6</v>
      </c>
      <c r="C24" s="53" t="s">
        <v>53</v>
      </c>
      <c r="D24" s="30">
        <v>111</v>
      </c>
      <c r="E24" s="31">
        <v>96.7</v>
      </c>
      <c r="F24" s="30">
        <v>111</v>
      </c>
      <c r="G24" s="31">
        <v>96.300000000000011</v>
      </c>
      <c r="H24" s="32">
        <f t="shared" si="0"/>
        <v>100</v>
      </c>
      <c r="I24" s="6">
        <f t="shared" si="1"/>
        <v>0</v>
      </c>
      <c r="J24" s="14">
        <f t="shared" si="5"/>
        <v>99.586349534643233</v>
      </c>
      <c r="K24" s="17">
        <f t="shared" si="2"/>
        <v>-0.39999999999999147</v>
      </c>
      <c r="L24" s="20">
        <f t="shared" si="3"/>
        <v>86.756756756756772</v>
      </c>
      <c r="M24" s="54">
        <f t="shared" si="6"/>
        <v>-14.699999999999989</v>
      </c>
      <c r="N24" s="18"/>
      <c r="O24" s="2"/>
    </row>
    <row r="25" spans="1:15" ht="56.25" x14ac:dyDescent="0.3">
      <c r="A25" s="3" t="s">
        <v>19</v>
      </c>
      <c r="B25" s="53" t="s">
        <v>6</v>
      </c>
      <c r="C25" s="53" t="s">
        <v>54</v>
      </c>
      <c r="D25" s="30">
        <v>332.66666666666669</v>
      </c>
      <c r="E25" s="31">
        <v>267.82749999999999</v>
      </c>
      <c r="F25" s="30">
        <v>332.66666666666669</v>
      </c>
      <c r="G25" s="31">
        <v>265.65499999999997</v>
      </c>
      <c r="H25" s="32">
        <f t="shared" si="0"/>
        <v>100</v>
      </c>
      <c r="I25" s="6">
        <f t="shared" si="1"/>
        <v>0</v>
      </c>
      <c r="J25" s="14">
        <f t="shared" si="5"/>
        <v>99.18884356535456</v>
      </c>
      <c r="K25" s="17">
        <f t="shared" si="2"/>
        <v>-2.1725000000000136</v>
      </c>
      <c r="L25" s="20">
        <f t="shared" si="3"/>
        <v>79.856212424849687</v>
      </c>
      <c r="M25" s="54">
        <f t="shared" si="6"/>
        <v>-67.011666666666713</v>
      </c>
      <c r="N25" s="18"/>
      <c r="O25" s="2"/>
    </row>
    <row r="26" spans="1:15" ht="56.25" x14ac:dyDescent="0.3">
      <c r="A26" s="3" t="s">
        <v>40</v>
      </c>
      <c r="B26" s="53" t="s">
        <v>6</v>
      </c>
      <c r="C26" s="53" t="s">
        <v>55</v>
      </c>
      <c r="D26" s="30">
        <v>358.66666666666669</v>
      </c>
      <c r="E26" s="31">
        <v>330.73750000000001</v>
      </c>
      <c r="F26" s="30">
        <v>358.66666666666669</v>
      </c>
      <c r="G26" s="31">
        <v>330.72500000000002</v>
      </c>
      <c r="H26" s="32">
        <f t="shared" si="0"/>
        <v>100</v>
      </c>
      <c r="I26" s="6">
        <f t="shared" si="1"/>
        <v>0</v>
      </c>
      <c r="J26" s="14">
        <f t="shared" si="5"/>
        <v>99.996220567670733</v>
      </c>
      <c r="K26" s="17">
        <f t="shared" si="2"/>
        <v>-1.2499999999988631E-2</v>
      </c>
      <c r="L26" s="20">
        <f t="shared" si="3"/>
        <v>92.209572490706321</v>
      </c>
      <c r="M26" s="54">
        <f t="shared" si="6"/>
        <v>-27.941666666666663</v>
      </c>
      <c r="N26" s="18"/>
      <c r="O26" s="2"/>
    </row>
    <row r="27" spans="1:15" ht="18.75" x14ac:dyDescent="0.3">
      <c r="A27" s="3" t="s">
        <v>20</v>
      </c>
      <c r="B27" s="53" t="s">
        <v>6</v>
      </c>
      <c r="C27" s="53" t="s">
        <v>56</v>
      </c>
      <c r="D27" s="30">
        <v>920</v>
      </c>
      <c r="E27" s="31">
        <v>667.66666666666663</v>
      </c>
      <c r="F27" s="30">
        <v>920</v>
      </c>
      <c r="G27" s="31">
        <v>621.5</v>
      </c>
      <c r="H27" s="32">
        <f t="shared" si="0"/>
        <v>100</v>
      </c>
      <c r="I27" s="6">
        <f t="shared" si="1"/>
        <v>0</v>
      </c>
      <c r="J27" s="14">
        <f t="shared" si="5"/>
        <v>93.085371942086866</v>
      </c>
      <c r="K27" s="17">
        <f t="shared" si="2"/>
        <v>-46.166666666666629</v>
      </c>
      <c r="L27" s="20">
        <f t="shared" si="3"/>
        <v>67.554347826086953</v>
      </c>
      <c r="M27" s="54">
        <f t="shared" si="6"/>
        <v>-298.5</v>
      </c>
      <c r="N27" s="18"/>
      <c r="O27" s="2"/>
    </row>
    <row r="28" spans="1:15" ht="18.75" x14ac:dyDescent="0.3">
      <c r="A28" s="3" t="s">
        <v>21</v>
      </c>
      <c r="B28" s="53" t="s">
        <v>6</v>
      </c>
      <c r="C28" s="53"/>
      <c r="D28" s="30">
        <v>58</v>
      </c>
      <c r="E28" s="31">
        <v>45.7</v>
      </c>
      <c r="F28" s="30">
        <v>58</v>
      </c>
      <c r="G28" s="31">
        <v>44.150000000000006</v>
      </c>
      <c r="H28" s="32">
        <f t="shared" si="0"/>
        <v>100</v>
      </c>
      <c r="I28" s="6">
        <f t="shared" si="1"/>
        <v>0</v>
      </c>
      <c r="J28" s="14">
        <f t="shared" si="5"/>
        <v>96.608315098468282</v>
      </c>
      <c r="K28" s="17">
        <f t="shared" si="2"/>
        <v>-1.5499999999999972</v>
      </c>
      <c r="L28" s="20">
        <f t="shared" si="3"/>
        <v>76.120689655172427</v>
      </c>
      <c r="M28" s="54">
        <f>G29-F29</f>
        <v>-1119.4033333333332</v>
      </c>
      <c r="N28" s="18"/>
      <c r="O28" s="2"/>
    </row>
    <row r="29" spans="1:15" ht="18.75" x14ac:dyDescent="0.3">
      <c r="A29" s="3" t="s">
        <v>22</v>
      </c>
      <c r="B29" s="53" t="s">
        <v>6</v>
      </c>
      <c r="C29" s="53" t="s">
        <v>57</v>
      </c>
      <c r="D29" s="30">
        <v>3446.1533333333332</v>
      </c>
      <c r="E29" s="31">
        <v>2501.75</v>
      </c>
      <c r="F29" s="30">
        <v>3446.1533333333332</v>
      </c>
      <c r="G29" s="31">
        <v>2326.75</v>
      </c>
      <c r="H29" s="32">
        <f t="shared" si="0"/>
        <v>100</v>
      </c>
      <c r="I29" s="6">
        <f t="shared" si="1"/>
        <v>0</v>
      </c>
      <c r="J29" s="14">
        <f t="shared" si="5"/>
        <v>93.004896572399318</v>
      </c>
      <c r="K29" s="17">
        <f t="shared" si="2"/>
        <v>-175</v>
      </c>
      <c r="L29" s="20">
        <f t="shared" si="3"/>
        <v>67.517309154361485</v>
      </c>
      <c r="M29" s="54">
        <f>G29-F29</f>
        <v>-1119.4033333333332</v>
      </c>
      <c r="N29" s="18"/>
      <c r="O29" s="2"/>
    </row>
    <row r="30" spans="1:15" ht="18.75" x14ac:dyDescent="0.3">
      <c r="A30" s="3" t="s">
        <v>23</v>
      </c>
      <c r="B30" s="53" t="s">
        <v>6</v>
      </c>
      <c r="C30" s="53" t="s">
        <v>58</v>
      </c>
      <c r="D30" s="30">
        <v>63.666666666666664</v>
      </c>
      <c r="E30" s="31">
        <v>61.1875</v>
      </c>
      <c r="F30" s="30">
        <v>64.333333333333329</v>
      </c>
      <c r="G30" s="31">
        <v>57.225000000000001</v>
      </c>
      <c r="H30" s="32">
        <f t="shared" si="0"/>
        <v>101.04712041884815</v>
      </c>
      <c r="I30" s="6">
        <f t="shared" si="1"/>
        <v>0.6666666666666643</v>
      </c>
      <c r="J30" s="14">
        <f t="shared" si="5"/>
        <v>93.524004085801835</v>
      </c>
      <c r="K30" s="17">
        <f t="shared" si="2"/>
        <v>-3.9624999999999986</v>
      </c>
      <c r="L30" s="20">
        <f t="shared" si="3"/>
        <v>88.950777202072544</v>
      </c>
      <c r="M30" s="54">
        <f>G31-F31</f>
        <v>-14.666666666666671</v>
      </c>
      <c r="N30" s="18"/>
      <c r="O30" s="2"/>
    </row>
    <row r="31" spans="1:15" ht="37.5" x14ac:dyDescent="0.3">
      <c r="A31" s="3" t="s">
        <v>24</v>
      </c>
      <c r="B31" s="53" t="s">
        <v>6</v>
      </c>
      <c r="C31" s="53"/>
      <c r="D31" s="30">
        <v>100.66666666666667</v>
      </c>
      <c r="E31" s="31">
        <v>84.666666666666671</v>
      </c>
      <c r="F31" s="30">
        <v>100.66666666666667</v>
      </c>
      <c r="G31" s="31">
        <v>86</v>
      </c>
      <c r="H31" s="32">
        <f t="shared" si="0"/>
        <v>100</v>
      </c>
      <c r="I31" s="6">
        <f t="shared" si="1"/>
        <v>0</v>
      </c>
      <c r="J31" s="14">
        <f t="shared" si="5"/>
        <v>101.5748031496063</v>
      </c>
      <c r="K31" s="17">
        <f t="shared" si="2"/>
        <v>1.3333333333333286</v>
      </c>
      <c r="L31" s="20">
        <f t="shared" si="3"/>
        <v>85.430463576158928</v>
      </c>
      <c r="M31" s="54">
        <f t="shared" ref="M31:M46" si="7">G31-F31</f>
        <v>-14.666666666666671</v>
      </c>
      <c r="N31" s="103">
        <f>SUM(L31:L32)/2</f>
        <v>86.630164206015536</v>
      </c>
      <c r="O31" s="100">
        <f>SUM(M31:M32)/2</f>
        <v>-13.005833333333328</v>
      </c>
    </row>
    <row r="32" spans="1:15" ht="37.5" x14ac:dyDescent="0.3">
      <c r="A32" s="3" t="s">
        <v>0</v>
      </c>
      <c r="B32" s="53" t="s">
        <v>6</v>
      </c>
      <c r="C32" s="53"/>
      <c r="D32" s="30">
        <v>93.219999999999985</v>
      </c>
      <c r="E32" s="31">
        <v>81.875</v>
      </c>
      <c r="F32" s="30">
        <v>93.219999999999985</v>
      </c>
      <c r="G32" s="31">
        <v>81.875</v>
      </c>
      <c r="H32" s="32">
        <f t="shared" si="0"/>
        <v>100</v>
      </c>
      <c r="I32" s="6">
        <f t="shared" si="1"/>
        <v>0</v>
      </c>
      <c r="J32" s="14">
        <f t="shared" si="5"/>
        <v>100</v>
      </c>
      <c r="K32" s="17">
        <f t="shared" si="2"/>
        <v>0</v>
      </c>
      <c r="L32" s="54">
        <f t="shared" si="3"/>
        <v>87.829864835872144</v>
      </c>
      <c r="M32" s="54">
        <f t="shared" si="7"/>
        <v>-11.344999999999985</v>
      </c>
      <c r="N32" s="103"/>
      <c r="O32" s="100"/>
    </row>
    <row r="33" spans="1:15" ht="18.75" x14ac:dyDescent="0.3">
      <c r="A33" s="3" t="s">
        <v>25</v>
      </c>
      <c r="B33" s="53" t="s">
        <v>6</v>
      </c>
      <c r="C33" s="53" t="s">
        <v>53</v>
      </c>
      <c r="D33" s="30">
        <v>116.66666666666667</v>
      </c>
      <c r="E33" s="31">
        <v>100.15</v>
      </c>
      <c r="F33" s="30">
        <v>116.66666666666667</v>
      </c>
      <c r="G33" s="31">
        <v>100.05000000000001</v>
      </c>
      <c r="H33" s="32">
        <f t="shared" si="0"/>
        <v>100</v>
      </c>
      <c r="I33" s="6">
        <f t="shared" si="1"/>
        <v>0</v>
      </c>
      <c r="J33" s="14">
        <f t="shared" si="5"/>
        <v>99.900149775336999</v>
      </c>
      <c r="K33" s="17">
        <f t="shared" si="2"/>
        <v>-9.9999999999994316E-2</v>
      </c>
      <c r="L33" s="20">
        <f t="shared" si="3"/>
        <v>85.757142857142867</v>
      </c>
      <c r="M33" s="54">
        <f t="shared" si="7"/>
        <v>-16.61666666666666</v>
      </c>
      <c r="N33" s="103">
        <f>SUM(L33:L38)/6</f>
        <v>74.856582218010772</v>
      </c>
      <c r="O33" s="100">
        <f>SUM(M33:M38)/6</f>
        <v>-30.558333333333334</v>
      </c>
    </row>
    <row r="34" spans="1:15" ht="18.75" x14ac:dyDescent="0.3">
      <c r="A34" s="3" t="s">
        <v>63</v>
      </c>
      <c r="B34" s="53" t="s">
        <v>6</v>
      </c>
      <c r="C34" s="53"/>
      <c r="D34" s="30">
        <v>74</v>
      </c>
      <c r="E34" s="31">
        <v>64.0625</v>
      </c>
      <c r="F34" s="30">
        <v>74</v>
      </c>
      <c r="G34" s="31">
        <v>66.875</v>
      </c>
      <c r="H34" s="32">
        <f t="shared" si="0"/>
        <v>100</v>
      </c>
      <c r="I34" s="6">
        <f t="shared" si="1"/>
        <v>0</v>
      </c>
      <c r="J34" s="28">
        <f t="shared" si="5"/>
        <v>104.39024390243902</v>
      </c>
      <c r="K34" s="34">
        <f t="shared" si="2"/>
        <v>2.8125</v>
      </c>
      <c r="L34" s="20">
        <f t="shared" si="3"/>
        <v>90.371621621621628</v>
      </c>
      <c r="M34" s="54">
        <f t="shared" si="7"/>
        <v>-7.125</v>
      </c>
      <c r="N34" s="103"/>
      <c r="O34" s="100"/>
    </row>
    <row r="35" spans="1:15" ht="18.75" x14ac:dyDescent="0.3">
      <c r="A35" s="3" t="s">
        <v>26</v>
      </c>
      <c r="B35" s="53" t="s">
        <v>6</v>
      </c>
      <c r="C35" s="53" t="s">
        <v>59</v>
      </c>
      <c r="D35" s="30">
        <v>81.333333333333329</v>
      </c>
      <c r="E35" s="31">
        <v>65.7</v>
      </c>
      <c r="F35" s="30">
        <v>81.333333333333329</v>
      </c>
      <c r="G35" s="31">
        <v>65.650000000000006</v>
      </c>
      <c r="H35" s="32">
        <f t="shared" si="0"/>
        <v>100</v>
      </c>
      <c r="I35" s="6">
        <f t="shared" si="1"/>
        <v>0</v>
      </c>
      <c r="J35" s="14">
        <f t="shared" si="5"/>
        <v>99.923896499238978</v>
      </c>
      <c r="K35" s="17">
        <f t="shared" si="2"/>
        <v>-4.9999999999997158E-2</v>
      </c>
      <c r="L35" s="20">
        <f t="shared" si="3"/>
        <v>80.717213114754102</v>
      </c>
      <c r="M35" s="54">
        <f t="shared" si="7"/>
        <v>-15.683333333333323</v>
      </c>
      <c r="N35" s="103"/>
      <c r="O35" s="100"/>
    </row>
    <row r="36" spans="1:15" ht="18.75" x14ac:dyDescent="0.3">
      <c r="A36" s="3" t="s">
        <v>42</v>
      </c>
      <c r="B36" s="53" t="s">
        <v>6</v>
      </c>
      <c r="C36" s="53" t="s">
        <v>53</v>
      </c>
      <c r="D36" s="30">
        <v>97.833333333333329</v>
      </c>
      <c r="E36" s="31">
        <v>68.4375</v>
      </c>
      <c r="F36" s="30">
        <v>97.833333333333329</v>
      </c>
      <c r="G36" s="31">
        <v>69.1875</v>
      </c>
      <c r="H36" s="32">
        <f t="shared" si="0"/>
        <v>100</v>
      </c>
      <c r="I36" s="6">
        <f t="shared" si="1"/>
        <v>0</v>
      </c>
      <c r="J36" s="14">
        <f t="shared" si="5"/>
        <v>101.0958904109589</v>
      </c>
      <c r="K36" s="17">
        <f t="shared" si="2"/>
        <v>0.75</v>
      </c>
      <c r="L36" s="20">
        <f t="shared" si="3"/>
        <v>70.71976149914822</v>
      </c>
      <c r="M36" s="54">
        <f t="shared" si="7"/>
        <v>-28.645833333333329</v>
      </c>
      <c r="N36" s="103"/>
      <c r="O36" s="100"/>
    </row>
    <row r="37" spans="1:15" ht="18.75" x14ac:dyDescent="0.3">
      <c r="A37" s="3" t="s">
        <v>43</v>
      </c>
      <c r="B37" s="53" t="s">
        <v>6</v>
      </c>
      <c r="C37" s="53" t="s">
        <v>45</v>
      </c>
      <c r="D37" s="30">
        <v>143.73333333333332</v>
      </c>
      <c r="E37" s="31">
        <v>110.29666666666667</v>
      </c>
      <c r="F37" s="30">
        <v>143.73333333333332</v>
      </c>
      <c r="G37" s="31">
        <v>82.722499999999997</v>
      </c>
      <c r="H37" s="32">
        <f t="shared" si="0"/>
        <v>100</v>
      </c>
      <c r="I37" s="6">
        <f t="shared" si="1"/>
        <v>0</v>
      </c>
      <c r="J37" s="14">
        <f t="shared" si="5"/>
        <v>75</v>
      </c>
      <c r="K37" s="17">
        <f t="shared" si="2"/>
        <v>-27.57416666666667</v>
      </c>
      <c r="L37" s="20">
        <f t="shared" si="3"/>
        <v>57.552759740259738</v>
      </c>
      <c r="M37" s="54">
        <f t="shared" si="7"/>
        <v>-61.010833333333323</v>
      </c>
      <c r="N37" s="103"/>
      <c r="O37" s="100"/>
    </row>
    <row r="38" spans="1:15" ht="18.75" x14ac:dyDescent="0.3">
      <c r="A38" s="3" t="s">
        <v>44</v>
      </c>
      <c r="B38" s="53" t="s">
        <v>6</v>
      </c>
      <c r="C38" s="53" t="s">
        <v>41</v>
      </c>
      <c r="D38" s="30">
        <v>150.83333333333334</v>
      </c>
      <c r="E38" s="31">
        <v>122.42749999999999</v>
      </c>
      <c r="F38" s="30">
        <v>150.83333333333334</v>
      </c>
      <c r="G38" s="31">
        <v>96.564999999999998</v>
      </c>
      <c r="H38" s="32">
        <f t="shared" si="0"/>
        <v>100</v>
      </c>
      <c r="I38" s="6">
        <f t="shared" si="1"/>
        <v>0</v>
      </c>
      <c r="J38" s="14">
        <f t="shared" si="5"/>
        <v>78.875252700577889</v>
      </c>
      <c r="K38" s="17">
        <f t="shared" si="2"/>
        <v>-25.862499999999997</v>
      </c>
      <c r="L38" s="20">
        <f t="shared" si="3"/>
        <v>64.02099447513811</v>
      </c>
      <c r="M38" s="54">
        <f t="shared" si="7"/>
        <v>-54.268333333333345</v>
      </c>
      <c r="N38" s="103"/>
      <c r="O38" s="100"/>
    </row>
    <row r="39" spans="1:15" ht="18.75" x14ac:dyDescent="0.3">
      <c r="A39" s="3" t="s">
        <v>27</v>
      </c>
      <c r="B39" s="53" t="s">
        <v>6</v>
      </c>
      <c r="C39" s="53"/>
      <c r="D39" s="30">
        <v>109</v>
      </c>
      <c r="E39" s="31">
        <v>90.25</v>
      </c>
      <c r="F39" s="30">
        <v>107.33333333333333</v>
      </c>
      <c r="G39" s="31">
        <v>94.5</v>
      </c>
      <c r="H39" s="32">
        <f t="shared" si="0"/>
        <v>98.470948012232412</v>
      </c>
      <c r="I39" s="6">
        <f t="shared" si="1"/>
        <v>-1.6666666666666714</v>
      </c>
      <c r="J39" s="28">
        <f t="shared" si="5"/>
        <v>104.70914127423822</v>
      </c>
      <c r="K39" s="34">
        <f t="shared" si="2"/>
        <v>4.25</v>
      </c>
      <c r="L39" s="20">
        <f t="shared" si="3"/>
        <v>88.043478260869563</v>
      </c>
      <c r="M39" s="54">
        <f t="shared" si="7"/>
        <v>-12.833333333333329</v>
      </c>
      <c r="N39" s="103">
        <f>SUM(L39:L45)/6</f>
        <v>100.97475281078572</v>
      </c>
      <c r="O39" s="100">
        <f>SUM(M39:M45)/6</f>
        <v>-27.093055555555551</v>
      </c>
    </row>
    <row r="40" spans="1:15" ht="18.75" x14ac:dyDescent="0.3">
      <c r="A40" s="3" t="s">
        <v>28</v>
      </c>
      <c r="B40" s="53" t="s">
        <v>6</v>
      </c>
      <c r="C40" s="53"/>
      <c r="D40" s="30">
        <v>103</v>
      </c>
      <c r="E40" s="31">
        <v>86.75</v>
      </c>
      <c r="F40" s="30">
        <v>99.666666666666671</v>
      </c>
      <c r="G40" s="31">
        <v>91.375</v>
      </c>
      <c r="H40" s="32">
        <f t="shared" si="0"/>
        <v>96.763754045307451</v>
      </c>
      <c r="I40" s="6">
        <f t="shared" si="1"/>
        <v>-3.3333333333333286</v>
      </c>
      <c r="J40" s="28">
        <f t="shared" si="5"/>
        <v>105.33141210374639</v>
      </c>
      <c r="K40" s="34">
        <f t="shared" si="2"/>
        <v>4.625</v>
      </c>
      <c r="L40" s="20">
        <f t="shared" si="3"/>
        <v>91.680602006688957</v>
      </c>
      <c r="M40" s="54">
        <f t="shared" si="7"/>
        <v>-8.2916666666666714</v>
      </c>
      <c r="N40" s="103"/>
      <c r="O40" s="100"/>
    </row>
    <row r="41" spans="1:15" ht="18.75" x14ac:dyDescent="0.3">
      <c r="A41" s="3" t="s">
        <v>29</v>
      </c>
      <c r="B41" s="53" t="s">
        <v>6</v>
      </c>
      <c r="C41" s="53"/>
      <c r="D41" s="30">
        <v>91.666666666666671</v>
      </c>
      <c r="E41" s="31">
        <v>87.125</v>
      </c>
      <c r="F41" s="30">
        <v>99</v>
      </c>
      <c r="G41" s="31">
        <v>94.25</v>
      </c>
      <c r="H41" s="33">
        <f t="shared" si="0"/>
        <v>107.99999999999999</v>
      </c>
      <c r="I41" s="28">
        <f t="shared" si="1"/>
        <v>7.3333333333333286</v>
      </c>
      <c r="J41" s="28">
        <f t="shared" si="5"/>
        <v>108.17790530846484</v>
      </c>
      <c r="K41" s="34">
        <f t="shared" si="2"/>
        <v>7.125</v>
      </c>
      <c r="L41" s="20">
        <f t="shared" si="3"/>
        <v>95.202020202020194</v>
      </c>
      <c r="M41" s="54">
        <f t="shared" si="7"/>
        <v>-4.75</v>
      </c>
      <c r="N41" s="103"/>
      <c r="O41" s="100"/>
    </row>
    <row r="42" spans="1:15" ht="18.75" x14ac:dyDescent="0.3">
      <c r="A42" s="3" t="s">
        <v>30</v>
      </c>
      <c r="B42" s="53" t="s">
        <v>6</v>
      </c>
      <c r="C42" s="53"/>
      <c r="D42" s="30">
        <v>112.66666666666667</v>
      </c>
      <c r="E42" s="31">
        <v>110.625</v>
      </c>
      <c r="F42" s="30">
        <v>120.33333333333333</v>
      </c>
      <c r="G42" s="31">
        <v>111.875</v>
      </c>
      <c r="H42" s="33">
        <f t="shared" si="0"/>
        <v>106.80473372781066</v>
      </c>
      <c r="I42" s="28">
        <f t="shared" si="1"/>
        <v>7.6666666666666572</v>
      </c>
      <c r="J42" s="14">
        <f t="shared" si="5"/>
        <v>101.12994350282484</v>
      </c>
      <c r="K42" s="17">
        <f t="shared" si="2"/>
        <v>1.25</v>
      </c>
      <c r="L42" s="20">
        <f t="shared" si="3"/>
        <v>92.970914127423825</v>
      </c>
      <c r="M42" s="54">
        <f t="shared" si="7"/>
        <v>-8.4583333333333286</v>
      </c>
      <c r="N42" s="103"/>
      <c r="O42" s="100"/>
    </row>
    <row r="43" spans="1:15" ht="18.75" x14ac:dyDescent="0.3">
      <c r="A43" s="3" t="s">
        <v>64</v>
      </c>
      <c r="B43" s="53" t="s">
        <v>6</v>
      </c>
      <c r="C43" s="53"/>
      <c r="D43" s="30">
        <v>111.33333333333333</v>
      </c>
      <c r="E43" s="31">
        <v>83.125</v>
      </c>
      <c r="F43" s="30">
        <v>111.33333333333333</v>
      </c>
      <c r="G43" s="31">
        <v>86.025000000000006</v>
      </c>
      <c r="H43" s="32">
        <f t="shared" si="0"/>
        <v>100</v>
      </c>
      <c r="I43" s="6">
        <f t="shared" si="1"/>
        <v>0</v>
      </c>
      <c r="J43" s="28">
        <f t="shared" si="5"/>
        <v>103.48872180451127</v>
      </c>
      <c r="K43" s="34">
        <f t="shared" si="2"/>
        <v>2.9000000000000057</v>
      </c>
      <c r="L43" s="20">
        <f t="shared" si="3"/>
        <v>77.267964071856298</v>
      </c>
      <c r="M43" s="54">
        <f t="shared" si="7"/>
        <v>-25.308333333333323</v>
      </c>
      <c r="N43" s="103"/>
      <c r="O43" s="100"/>
    </row>
    <row r="44" spans="1:15" ht="37.5" x14ac:dyDescent="0.3">
      <c r="A44" s="3" t="s">
        <v>31</v>
      </c>
      <c r="B44" s="53" t="s">
        <v>6</v>
      </c>
      <c r="C44" s="53" t="s">
        <v>52</v>
      </c>
      <c r="D44" s="30">
        <v>220.33333333333334</v>
      </c>
      <c r="E44" s="31">
        <v>176.5</v>
      </c>
      <c r="F44" s="30">
        <v>245.33333333333334</v>
      </c>
      <c r="G44" s="31">
        <v>188.5</v>
      </c>
      <c r="H44" s="33">
        <f t="shared" si="0"/>
        <v>111.34644478063539</v>
      </c>
      <c r="I44" s="28">
        <f t="shared" si="1"/>
        <v>25</v>
      </c>
      <c r="J44" s="28">
        <f t="shared" si="5"/>
        <v>106.79886685552408</v>
      </c>
      <c r="K44" s="34">
        <f t="shared" si="2"/>
        <v>12</v>
      </c>
      <c r="L44" s="20">
        <f t="shared" si="3"/>
        <v>76.834239130434781</v>
      </c>
      <c r="M44" s="54">
        <f t="shared" si="7"/>
        <v>-56.833333333333343</v>
      </c>
      <c r="N44" s="103"/>
      <c r="O44" s="100"/>
    </row>
    <row r="45" spans="1:15" ht="37.5" x14ac:dyDescent="0.3">
      <c r="A45" s="3" t="s">
        <v>46</v>
      </c>
      <c r="B45" s="53" t="s">
        <v>6</v>
      </c>
      <c r="C45" s="53" t="s">
        <v>52</v>
      </c>
      <c r="D45" s="30">
        <v>195.33333333333334</v>
      </c>
      <c r="E45" s="31">
        <v>220.83333333333334</v>
      </c>
      <c r="F45" s="30">
        <v>285.33333333333331</v>
      </c>
      <c r="G45" s="31">
        <v>239.25</v>
      </c>
      <c r="H45" s="33">
        <f t="shared" si="0"/>
        <v>146.07508532423205</v>
      </c>
      <c r="I45" s="28">
        <f t="shared" si="1"/>
        <v>89.999999999999972</v>
      </c>
      <c r="J45" s="28">
        <f t="shared" si="5"/>
        <v>108.33962264150942</v>
      </c>
      <c r="K45" s="34">
        <f t="shared" si="2"/>
        <v>18.416666666666657</v>
      </c>
      <c r="L45" s="20">
        <f t="shared" si="3"/>
        <v>83.849299065420567</v>
      </c>
      <c r="M45" s="54">
        <f t="shared" si="7"/>
        <v>-46.083333333333314</v>
      </c>
      <c r="N45" s="103"/>
      <c r="O45" s="100"/>
    </row>
    <row r="46" spans="1:15" ht="18.75" x14ac:dyDescent="0.3">
      <c r="A46" s="3" t="s">
        <v>32</v>
      </c>
      <c r="B46" s="53" t="s">
        <v>6</v>
      </c>
      <c r="C46" s="53" t="s">
        <v>60</v>
      </c>
      <c r="D46" s="30">
        <v>336.33333333333331</v>
      </c>
      <c r="E46" s="13">
        <v>217</v>
      </c>
      <c r="F46" s="30">
        <v>346.33333333333331</v>
      </c>
      <c r="G46" s="13">
        <v>228.5</v>
      </c>
      <c r="H46" s="32">
        <f t="shared" si="0"/>
        <v>102.97324083250743</v>
      </c>
      <c r="I46" s="6">
        <f t="shared" si="1"/>
        <v>10</v>
      </c>
      <c r="J46" s="14">
        <f t="shared" si="5"/>
        <v>105.29953917050692</v>
      </c>
      <c r="K46" s="17">
        <f t="shared" si="2"/>
        <v>11.5</v>
      </c>
      <c r="L46" s="20">
        <f t="shared" si="3"/>
        <v>65.97690086621752</v>
      </c>
      <c r="M46" s="54">
        <f t="shared" si="7"/>
        <v>-117.83333333333331</v>
      </c>
      <c r="N46" s="18"/>
      <c r="O46" s="2"/>
    </row>
    <row r="47" spans="1:15" ht="45.75" customHeight="1" x14ac:dyDescent="0.3">
      <c r="A47" s="101" t="s">
        <v>61</v>
      </c>
      <c r="B47" s="101"/>
      <c r="C47" s="101"/>
      <c r="D47" s="101"/>
      <c r="E47" s="101"/>
      <c r="F47" s="101"/>
      <c r="G47" s="101"/>
      <c r="H47" s="101"/>
      <c r="I47" s="101"/>
      <c r="J47" s="101"/>
      <c r="K47" s="101"/>
      <c r="L47" s="19">
        <f>SUM(L6:L46)/39</f>
        <v>81.588608664630129</v>
      </c>
      <c r="M47" s="19">
        <f>SUM(M6:M46)/40</f>
        <v>-128.76695833333332</v>
      </c>
    </row>
    <row r="48" spans="1:15" ht="18.75" x14ac:dyDescent="0.3"/>
    <row r="49" spans="1:3" ht="18.75" x14ac:dyDescent="0.3">
      <c r="A49" s="102" t="s">
        <v>66</v>
      </c>
      <c r="B49" s="102"/>
      <c r="C49" s="102"/>
    </row>
    <row r="50" spans="1:3" ht="18.75" x14ac:dyDescent="0.3"/>
  </sheetData>
  <mergeCells count="25">
    <mergeCell ref="O7:O12"/>
    <mergeCell ref="A47:K47"/>
    <mergeCell ref="A49:C49"/>
    <mergeCell ref="N31:N32"/>
    <mergeCell ref="O31:O32"/>
    <mergeCell ref="N33:N38"/>
    <mergeCell ref="O33:O38"/>
    <mergeCell ref="N39:N45"/>
    <mergeCell ref="O39:O45"/>
    <mergeCell ref="N16:N22"/>
    <mergeCell ref="O16:O22"/>
    <mergeCell ref="N7:N12"/>
    <mergeCell ref="A1:K1"/>
    <mergeCell ref="A2:K2"/>
    <mergeCell ref="A3:K3"/>
    <mergeCell ref="A4:A6"/>
    <mergeCell ref="B4:B6"/>
    <mergeCell ref="D4:G4"/>
    <mergeCell ref="H4:O4"/>
    <mergeCell ref="H5:I5"/>
    <mergeCell ref="J5:K5"/>
    <mergeCell ref="L5:M5"/>
    <mergeCell ref="N5:O5"/>
    <mergeCell ref="D6:E6"/>
    <mergeCell ref="F6:G6"/>
  </mergeCells>
  <pageMargins left="0.70866141732283472" right="0.70866141732283472" top="0.74803149606299213" bottom="0.74803149606299213" header="0.31496062992125984" footer="0.31496062992125984"/>
  <pageSetup paperSize="9" scale="3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0"/>
  <sheetViews>
    <sheetView zoomScale="70" zoomScaleNormal="70" workbookViewId="0">
      <selection activeCell="Q26" sqref="Q26"/>
    </sheetView>
  </sheetViews>
  <sheetFormatPr defaultColWidth="9.140625" defaultRowHeight="45.75" customHeight="1" x14ac:dyDescent="0.3"/>
  <cols>
    <col min="1" max="1" width="46.7109375" style="1" customWidth="1"/>
    <col min="2" max="2" width="9.140625" style="1"/>
    <col min="3" max="3" width="39.28515625" style="1" customWidth="1"/>
    <col min="4" max="4" width="21.42578125" style="1" customWidth="1"/>
    <col min="5" max="5" width="21.42578125" style="8" customWidth="1"/>
    <col min="6" max="6" width="21.42578125" style="1" customWidth="1"/>
    <col min="7" max="7" width="21.42578125" style="8" customWidth="1"/>
    <col min="8" max="8" width="22" style="1" customWidth="1"/>
    <col min="9" max="9" width="21" style="4" customWidth="1"/>
    <col min="10" max="10" width="22.5703125" style="10" customWidth="1"/>
    <col min="11" max="11" width="23.5703125" style="10" customWidth="1"/>
    <col min="12" max="12" width="16.85546875" style="21" customWidth="1"/>
    <col min="13" max="13" width="14.85546875" style="21" customWidth="1"/>
    <col min="14" max="14" width="13.42578125" style="1" customWidth="1"/>
    <col min="15" max="15" width="13.5703125" style="1" customWidth="1"/>
    <col min="16" max="16384" width="9.140625" style="1"/>
  </cols>
  <sheetData>
    <row r="1" spans="1:15" ht="45.75" customHeight="1" x14ac:dyDescent="0.3">
      <c r="A1" s="104" t="s">
        <v>33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</row>
    <row r="2" spans="1:15" ht="30.75" customHeight="1" x14ac:dyDescent="0.3">
      <c r="A2" s="105" t="s">
        <v>74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</row>
    <row r="3" spans="1:15" ht="18.75" x14ac:dyDescent="0.3">
      <c r="A3" s="107"/>
      <c r="B3" s="108"/>
      <c r="C3" s="108"/>
      <c r="D3" s="108"/>
      <c r="E3" s="108"/>
      <c r="F3" s="108"/>
      <c r="G3" s="108"/>
      <c r="H3" s="109"/>
      <c r="I3" s="109"/>
      <c r="J3" s="109"/>
      <c r="K3" s="109"/>
    </row>
    <row r="4" spans="1:15" ht="29.25" customHeight="1" x14ac:dyDescent="0.3">
      <c r="A4" s="110" t="s">
        <v>68</v>
      </c>
      <c r="B4" s="113" t="s">
        <v>69</v>
      </c>
      <c r="C4" s="55"/>
      <c r="D4" s="115" t="s">
        <v>1</v>
      </c>
      <c r="E4" s="115"/>
      <c r="F4" s="115"/>
      <c r="G4" s="115"/>
      <c r="H4" s="115" t="s">
        <v>77</v>
      </c>
      <c r="I4" s="115"/>
      <c r="J4" s="115"/>
      <c r="K4" s="115"/>
      <c r="L4" s="115"/>
      <c r="M4" s="115"/>
      <c r="N4" s="115"/>
      <c r="O4" s="115"/>
    </row>
    <row r="5" spans="1:15" ht="122.25" customHeight="1" x14ac:dyDescent="0.3">
      <c r="A5" s="111"/>
      <c r="B5" s="114"/>
      <c r="C5" s="56" t="s">
        <v>34</v>
      </c>
      <c r="D5" s="5" t="s">
        <v>2</v>
      </c>
      <c r="E5" s="12" t="s">
        <v>3</v>
      </c>
      <c r="F5" s="5" t="s">
        <v>2</v>
      </c>
      <c r="G5" s="12" t="s">
        <v>3</v>
      </c>
      <c r="H5" s="116" t="s">
        <v>2</v>
      </c>
      <c r="I5" s="117"/>
      <c r="J5" s="118" t="s">
        <v>3</v>
      </c>
      <c r="K5" s="119"/>
      <c r="L5" s="120" t="s">
        <v>71</v>
      </c>
      <c r="M5" s="120"/>
      <c r="N5" s="121" t="s">
        <v>72</v>
      </c>
      <c r="O5" s="121"/>
    </row>
    <row r="6" spans="1:15" ht="24" customHeight="1" x14ac:dyDescent="0.3">
      <c r="A6" s="112"/>
      <c r="B6" s="114"/>
      <c r="C6" s="56"/>
      <c r="D6" s="122">
        <v>45896</v>
      </c>
      <c r="E6" s="123"/>
      <c r="F6" s="122">
        <v>45903</v>
      </c>
      <c r="G6" s="123"/>
      <c r="H6" s="7" t="s">
        <v>4</v>
      </c>
      <c r="I6" s="7" t="s">
        <v>5</v>
      </c>
      <c r="J6" s="9" t="s">
        <v>4</v>
      </c>
      <c r="K6" s="9" t="s">
        <v>5</v>
      </c>
      <c r="L6" s="16" t="s">
        <v>4</v>
      </c>
      <c r="M6" s="58" t="s">
        <v>70</v>
      </c>
      <c r="N6" s="16" t="s">
        <v>4</v>
      </c>
      <c r="O6" s="16" t="s">
        <v>70</v>
      </c>
    </row>
    <row r="7" spans="1:15" ht="18.75" x14ac:dyDescent="0.3">
      <c r="A7" s="3" t="s">
        <v>49</v>
      </c>
      <c r="B7" s="57" t="s">
        <v>6</v>
      </c>
      <c r="C7" s="57" t="s">
        <v>45</v>
      </c>
      <c r="D7" s="29">
        <v>644</v>
      </c>
      <c r="E7" s="13">
        <v>0</v>
      </c>
      <c r="F7" s="29">
        <v>648</v>
      </c>
      <c r="G7" s="13">
        <v>0</v>
      </c>
      <c r="H7" s="32">
        <f t="shared" ref="H7:H46" si="0">F7/D7*100</f>
        <v>100.62111801242236</v>
      </c>
      <c r="I7" s="6">
        <f t="shared" ref="I7:I46" si="1">F7-D7</f>
        <v>4</v>
      </c>
      <c r="J7" s="14">
        <v>0</v>
      </c>
      <c r="K7" s="17">
        <f t="shared" ref="K7:K46" si="2">G7-E7</f>
        <v>0</v>
      </c>
      <c r="L7" s="58">
        <f t="shared" ref="L7:L46" si="3">G7/F7*100</f>
        <v>0</v>
      </c>
      <c r="M7" s="58">
        <f t="shared" ref="M7:M16" si="4">G7-F7</f>
        <v>-648</v>
      </c>
      <c r="N7" s="103">
        <f>SUM(L7:L12)/5</f>
        <v>80.864988269350746</v>
      </c>
      <c r="O7" s="100">
        <f>SUM(M7:M12)/5</f>
        <v>-257.10833333333335</v>
      </c>
    </row>
    <row r="8" spans="1:15" ht="18.75" x14ac:dyDescent="0.3">
      <c r="A8" s="3" t="s">
        <v>50</v>
      </c>
      <c r="B8" s="57" t="s">
        <v>6</v>
      </c>
      <c r="C8" s="57"/>
      <c r="D8" s="30">
        <v>903.66666666666663</v>
      </c>
      <c r="E8" s="31">
        <v>787.25</v>
      </c>
      <c r="F8" s="30">
        <v>1078</v>
      </c>
      <c r="G8" s="31">
        <v>787.375</v>
      </c>
      <c r="H8" s="33">
        <f t="shared" si="0"/>
        <v>119.29177425304316</v>
      </c>
      <c r="I8" s="28">
        <f t="shared" si="1"/>
        <v>174.33333333333337</v>
      </c>
      <c r="J8" s="14">
        <f t="shared" ref="J8:J46" si="5">G8/E8*100</f>
        <v>100.01587805652588</v>
      </c>
      <c r="K8" s="17">
        <f t="shared" si="2"/>
        <v>0.125</v>
      </c>
      <c r="L8" s="20">
        <f t="shared" si="3"/>
        <v>73.040352504638221</v>
      </c>
      <c r="M8" s="58">
        <f t="shared" si="4"/>
        <v>-290.625</v>
      </c>
      <c r="N8" s="103"/>
      <c r="O8" s="100"/>
    </row>
    <row r="9" spans="1:15" ht="18.75" x14ac:dyDescent="0.3">
      <c r="A9" s="3" t="s">
        <v>10</v>
      </c>
      <c r="B9" s="57" t="s">
        <v>6</v>
      </c>
      <c r="C9" s="57"/>
      <c r="D9" s="30">
        <v>426</v>
      </c>
      <c r="E9" s="31">
        <v>244</v>
      </c>
      <c r="F9" s="30">
        <v>381.66666666666669</v>
      </c>
      <c r="G9" s="31">
        <v>244</v>
      </c>
      <c r="H9" s="32">
        <f t="shared" si="0"/>
        <v>89.593114241001572</v>
      </c>
      <c r="I9" s="6">
        <f t="shared" si="1"/>
        <v>-44.333333333333314</v>
      </c>
      <c r="J9" s="14">
        <f t="shared" si="5"/>
        <v>100</v>
      </c>
      <c r="K9" s="17">
        <f t="shared" si="2"/>
        <v>0</v>
      </c>
      <c r="L9" s="20">
        <f t="shared" si="3"/>
        <v>63.930131004366807</v>
      </c>
      <c r="M9" s="58">
        <f t="shared" si="4"/>
        <v>-137.66666666666669</v>
      </c>
      <c r="N9" s="103"/>
      <c r="O9" s="100"/>
    </row>
    <row r="10" spans="1:15" ht="18.75" x14ac:dyDescent="0.3">
      <c r="A10" s="3" t="s">
        <v>7</v>
      </c>
      <c r="B10" s="57" t="s">
        <v>6</v>
      </c>
      <c r="C10" s="57"/>
      <c r="D10" s="30">
        <v>494</v>
      </c>
      <c r="E10" s="31">
        <v>480.25</v>
      </c>
      <c r="F10" s="30">
        <v>494</v>
      </c>
      <c r="G10" s="31">
        <v>455.75</v>
      </c>
      <c r="H10" s="32">
        <f t="shared" si="0"/>
        <v>100</v>
      </c>
      <c r="I10" s="6">
        <f t="shared" si="1"/>
        <v>0</v>
      </c>
      <c r="J10" s="14">
        <f t="shared" si="5"/>
        <v>94.898490369599159</v>
      </c>
      <c r="K10" s="17">
        <f t="shared" si="2"/>
        <v>-24.5</v>
      </c>
      <c r="L10" s="20">
        <f t="shared" si="3"/>
        <v>92.257085020242911</v>
      </c>
      <c r="M10" s="58">
        <f t="shared" si="4"/>
        <v>-38.25</v>
      </c>
      <c r="N10" s="103"/>
      <c r="O10" s="100"/>
    </row>
    <row r="11" spans="1:15" ht="18.75" x14ac:dyDescent="0.3">
      <c r="A11" s="3" t="s">
        <v>11</v>
      </c>
      <c r="B11" s="57" t="s">
        <v>6</v>
      </c>
      <c r="C11" s="57"/>
      <c r="D11" s="30">
        <v>343</v>
      </c>
      <c r="E11" s="31">
        <v>307</v>
      </c>
      <c r="F11" s="30">
        <v>343</v>
      </c>
      <c r="G11" s="31">
        <v>311.25</v>
      </c>
      <c r="H11" s="32">
        <f t="shared" si="0"/>
        <v>100</v>
      </c>
      <c r="I11" s="6">
        <f t="shared" si="1"/>
        <v>0</v>
      </c>
      <c r="J11" s="14">
        <f t="shared" si="5"/>
        <v>101.3843648208469</v>
      </c>
      <c r="K11" s="17">
        <f t="shared" si="2"/>
        <v>4.25</v>
      </c>
      <c r="L11" s="20">
        <f t="shared" si="3"/>
        <v>90.743440233236157</v>
      </c>
      <c r="M11" s="58">
        <f t="shared" si="4"/>
        <v>-31.75</v>
      </c>
      <c r="N11" s="103"/>
      <c r="O11" s="100"/>
    </row>
    <row r="12" spans="1:15" ht="18.75" x14ac:dyDescent="0.3">
      <c r="A12" s="3" t="s">
        <v>12</v>
      </c>
      <c r="B12" s="57" t="s">
        <v>6</v>
      </c>
      <c r="C12" s="57" t="s">
        <v>47</v>
      </c>
      <c r="D12" s="30">
        <v>890</v>
      </c>
      <c r="E12" s="31">
        <v>750.75</v>
      </c>
      <c r="F12" s="30">
        <v>890</v>
      </c>
      <c r="G12" s="31">
        <v>750.75</v>
      </c>
      <c r="H12" s="32">
        <f t="shared" si="0"/>
        <v>100</v>
      </c>
      <c r="I12" s="6">
        <f t="shared" si="1"/>
        <v>0</v>
      </c>
      <c r="J12" s="14">
        <f t="shared" si="5"/>
        <v>100</v>
      </c>
      <c r="K12" s="17">
        <f t="shared" si="2"/>
        <v>0</v>
      </c>
      <c r="L12" s="20">
        <f t="shared" si="3"/>
        <v>84.353932584269671</v>
      </c>
      <c r="M12" s="58">
        <f t="shared" si="4"/>
        <v>-139.25</v>
      </c>
      <c r="N12" s="103"/>
      <c r="O12" s="100"/>
    </row>
    <row r="13" spans="1:15" ht="57" customHeight="1" x14ac:dyDescent="0.3">
      <c r="A13" s="3" t="s">
        <v>13</v>
      </c>
      <c r="B13" s="57" t="s">
        <v>6</v>
      </c>
      <c r="C13" s="57" t="s">
        <v>51</v>
      </c>
      <c r="D13" s="30">
        <v>150.66666666666666</v>
      </c>
      <c r="E13" s="31">
        <v>102.875</v>
      </c>
      <c r="F13" s="30">
        <v>150.33333333333334</v>
      </c>
      <c r="G13" s="31">
        <v>102.875</v>
      </c>
      <c r="H13" s="32">
        <f t="shared" si="0"/>
        <v>99.778761061946923</v>
      </c>
      <c r="I13" s="11">
        <f t="shared" si="1"/>
        <v>-0.33333333333331439</v>
      </c>
      <c r="J13" s="15">
        <f t="shared" si="5"/>
        <v>100</v>
      </c>
      <c r="K13" s="26">
        <f t="shared" si="2"/>
        <v>0</v>
      </c>
      <c r="L13" s="20">
        <f t="shared" si="3"/>
        <v>68.431263858093132</v>
      </c>
      <c r="M13" s="58">
        <f t="shared" si="4"/>
        <v>-47.458333333333343</v>
      </c>
      <c r="N13" s="18"/>
      <c r="O13" s="2"/>
    </row>
    <row r="14" spans="1:15" ht="18.75" x14ac:dyDescent="0.3">
      <c r="A14" s="3" t="s">
        <v>67</v>
      </c>
      <c r="B14" s="57" t="s">
        <v>6</v>
      </c>
      <c r="C14" s="57"/>
      <c r="D14" s="30">
        <v>219.5</v>
      </c>
      <c r="E14" s="31">
        <v>169.33333333333334</v>
      </c>
      <c r="F14" s="30">
        <v>447.5</v>
      </c>
      <c r="G14" s="31">
        <v>169.33333333333334</v>
      </c>
      <c r="H14" s="33">
        <f t="shared" si="0"/>
        <v>203.87243735763096</v>
      </c>
      <c r="I14" s="27">
        <f t="shared" si="1"/>
        <v>228</v>
      </c>
      <c r="J14" s="15">
        <f t="shared" si="5"/>
        <v>100</v>
      </c>
      <c r="K14" s="26">
        <f t="shared" si="2"/>
        <v>0</v>
      </c>
      <c r="L14" s="20">
        <f t="shared" si="3"/>
        <v>37.839851024208571</v>
      </c>
      <c r="M14" s="58">
        <f t="shared" si="4"/>
        <v>-278.16666666666663</v>
      </c>
      <c r="N14" s="18"/>
      <c r="O14" s="2"/>
    </row>
    <row r="15" spans="1:15" ht="18.75" x14ac:dyDescent="0.3">
      <c r="A15" s="3" t="s">
        <v>14</v>
      </c>
      <c r="B15" s="57" t="s">
        <v>6</v>
      </c>
      <c r="C15" s="57"/>
      <c r="D15" s="30">
        <v>561.33333333333337</v>
      </c>
      <c r="E15" s="31">
        <v>484.38</v>
      </c>
      <c r="F15" s="30">
        <v>549.33333333333337</v>
      </c>
      <c r="G15" s="31">
        <v>484.44</v>
      </c>
      <c r="H15" s="32">
        <f t="shared" si="0"/>
        <v>97.862232779097397</v>
      </c>
      <c r="I15" s="11">
        <f t="shared" si="1"/>
        <v>-12</v>
      </c>
      <c r="J15" s="15">
        <f t="shared" si="5"/>
        <v>100.0123869689087</v>
      </c>
      <c r="K15" s="26">
        <f t="shared" si="2"/>
        <v>6.0000000000002274E-2</v>
      </c>
      <c r="L15" s="20">
        <f t="shared" si="3"/>
        <v>88.186893203883486</v>
      </c>
      <c r="M15" s="58">
        <f t="shared" si="4"/>
        <v>-64.893333333333374</v>
      </c>
      <c r="N15" s="18"/>
      <c r="O15" s="2"/>
    </row>
    <row r="16" spans="1:15" ht="93.75" x14ac:dyDescent="0.3">
      <c r="A16" s="3" t="s">
        <v>15</v>
      </c>
      <c r="B16" s="57" t="s">
        <v>6</v>
      </c>
      <c r="C16" s="57" t="s">
        <v>65</v>
      </c>
      <c r="D16" s="30">
        <v>1213.6666666666667</v>
      </c>
      <c r="E16" s="31">
        <v>1044.075</v>
      </c>
      <c r="F16" s="30">
        <v>1213.6666666666667</v>
      </c>
      <c r="G16" s="31">
        <v>1096.3125</v>
      </c>
      <c r="H16" s="32">
        <f t="shared" si="0"/>
        <v>100</v>
      </c>
      <c r="I16" s="11">
        <f t="shared" si="1"/>
        <v>0</v>
      </c>
      <c r="J16" s="28">
        <f t="shared" si="5"/>
        <v>105.00323252639896</v>
      </c>
      <c r="K16" s="34">
        <f t="shared" si="2"/>
        <v>52.237499999999955</v>
      </c>
      <c r="L16" s="20">
        <f t="shared" si="3"/>
        <v>90.330609722603668</v>
      </c>
      <c r="M16" s="58">
        <f t="shared" si="4"/>
        <v>-117.35416666666674</v>
      </c>
      <c r="N16" s="103">
        <f>SUM(L16:L22)/7</f>
        <v>85.563672176781665</v>
      </c>
      <c r="O16" s="100">
        <f>SUM(M16:M22)/7</f>
        <v>-95.122499999999988</v>
      </c>
    </row>
    <row r="17" spans="1:15" ht="18.75" x14ac:dyDescent="0.3">
      <c r="A17" s="3" t="s">
        <v>35</v>
      </c>
      <c r="B17" s="57" t="s">
        <v>8</v>
      </c>
      <c r="C17" s="57" t="s">
        <v>48</v>
      </c>
      <c r="D17" s="30">
        <v>216.53333333333333</v>
      </c>
      <c r="E17" s="31">
        <v>166.4675</v>
      </c>
      <c r="F17" s="30">
        <v>216.53333333333333</v>
      </c>
      <c r="G17" s="31">
        <v>172.69</v>
      </c>
      <c r="H17" s="32">
        <f t="shared" si="0"/>
        <v>100</v>
      </c>
      <c r="I17" s="6">
        <f t="shared" si="1"/>
        <v>0</v>
      </c>
      <c r="J17" s="28">
        <f t="shared" si="5"/>
        <v>103.73796687041015</v>
      </c>
      <c r="K17" s="34">
        <f t="shared" si="2"/>
        <v>6.2224999999999966</v>
      </c>
      <c r="L17" s="20">
        <f t="shared" si="3"/>
        <v>79.752155172413794</v>
      </c>
      <c r="M17" s="58">
        <f>G18-F18</f>
        <v>-77.237500000000011</v>
      </c>
      <c r="N17" s="103"/>
      <c r="O17" s="100"/>
    </row>
    <row r="18" spans="1:15" ht="18.75" x14ac:dyDescent="0.3">
      <c r="A18" s="3" t="s">
        <v>36</v>
      </c>
      <c r="B18" s="57" t="s">
        <v>6</v>
      </c>
      <c r="C18" s="57" t="s">
        <v>41</v>
      </c>
      <c r="D18" s="30">
        <v>429.33333333333331</v>
      </c>
      <c r="E18" s="31">
        <v>340.375</v>
      </c>
      <c r="F18" s="30">
        <v>439</v>
      </c>
      <c r="G18" s="31">
        <v>361.76249999999999</v>
      </c>
      <c r="H18" s="32">
        <f t="shared" si="0"/>
        <v>102.25155279503106</v>
      </c>
      <c r="I18" s="6">
        <f t="shared" si="1"/>
        <v>9.6666666666666856</v>
      </c>
      <c r="J18" s="28">
        <f t="shared" si="5"/>
        <v>106.28351083363935</v>
      </c>
      <c r="K18" s="34">
        <f t="shared" si="2"/>
        <v>21.387499999999989</v>
      </c>
      <c r="L18" s="20">
        <f t="shared" si="3"/>
        <v>82.406036446469244</v>
      </c>
      <c r="M18" s="58">
        <f t="shared" ref="M18:M27" si="6">G18-F18</f>
        <v>-77.237500000000011</v>
      </c>
      <c r="N18" s="103"/>
      <c r="O18" s="100"/>
    </row>
    <row r="19" spans="1:15" ht="37.5" x14ac:dyDescent="0.3">
      <c r="A19" s="3" t="s">
        <v>37</v>
      </c>
      <c r="B19" s="57" t="s">
        <v>6</v>
      </c>
      <c r="C19" s="57" t="s">
        <v>52</v>
      </c>
      <c r="D19" s="30">
        <v>669.51666666666665</v>
      </c>
      <c r="E19" s="31">
        <v>499.80500000000001</v>
      </c>
      <c r="F19" s="30">
        <v>636.66666666666663</v>
      </c>
      <c r="G19" s="31">
        <v>499.80500000000001</v>
      </c>
      <c r="H19" s="32">
        <f t="shared" si="0"/>
        <v>95.09347539269622</v>
      </c>
      <c r="I19" s="6">
        <f t="shared" si="1"/>
        <v>-32.850000000000023</v>
      </c>
      <c r="J19" s="14">
        <f t="shared" si="5"/>
        <v>100</v>
      </c>
      <c r="K19" s="17">
        <f t="shared" si="2"/>
        <v>0</v>
      </c>
      <c r="L19" s="20">
        <f t="shared" si="3"/>
        <v>78.503403141361261</v>
      </c>
      <c r="M19" s="58">
        <f t="shared" si="6"/>
        <v>-136.86166666666662</v>
      </c>
      <c r="N19" s="103"/>
      <c r="O19" s="100"/>
    </row>
    <row r="20" spans="1:15" ht="38.25" customHeight="1" x14ac:dyDescent="0.3">
      <c r="A20" s="3" t="s">
        <v>38</v>
      </c>
      <c r="B20" s="57" t="s">
        <v>6</v>
      </c>
      <c r="C20" s="57" t="s">
        <v>52</v>
      </c>
      <c r="D20" s="30">
        <v>672.16666666666663</v>
      </c>
      <c r="E20" s="31">
        <v>715.5</v>
      </c>
      <c r="F20" s="30">
        <v>692</v>
      </c>
      <c r="G20" s="31">
        <v>710.33333333333337</v>
      </c>
      <c r="H20" s="32">
        <f t="shared" si="0"/>
        <v>102.95065707909745</v>
      </c>
      <c r="I20" s="6">
        <f t="shared" si="1"/>
        <v>19.833333333333371</v>
      </c>
      <c r="J20" s="14">
        <f t="shared" si="5"/>
        <v>99.277894246447701</v>
      </c>
      <c r="K20" s="17">
        <f t="shared" si="2"/>
        <v>-5.1666666666666288</v>
      </c>
      <c r="L20" s="20">
        <f t="shared" si="3"/>
        <v>102.64932562620423</v>
      </c>
      <c r="M20" s="58">
        <f t="shared" si="6"/>
        <v>18.333333333333371</v>
      </c>
      <c r="N20" s="103"/>
      <c r="O20" s="100"/>
    </row>
    <row r="21" spans="1:15" ht="37.5" x14ac:dyDescent="0.3">
      <c r="A21" s="3" t="s">
        <v>16</v>
      </c>
      <c r="B21" s="57" t="s">
        <v>8</v>
      </c>
      <c r="C21" s="57" t="s">
        <v>52</v>
      </c>
      <c r="D21" s="30">
        <v>141.33333333333334</v>
      </c>
      <c r="E21" s="31">
        <v>117.25</v>
      </c>
      <c r="F21" s="30">
        <v>128.33333333333334</v>
      </c>
      <c r="G21" s="31">
        <v>117.25</v>
      </c>
      <c r="H21" s="32">
        <f t="shared" si="0"/>
        <v>90.801886792452834</v>
      </c>
      <c r="I21" s="6">
        <f t="shared" si="1"/>
        <v>-13</v>
      </c>
      <c r="J21" s="14">
        <f t="shared" si="5"/>
        <v>100</v>
      </c>
      <c r="K21" s="17">
        <f t="shared" si="2"/>
        <v>0</v>
      </c>
      <c r="L21" s="20">
        <f t="shared" si="3"/>
        <v>91.36363636363636</v>
      </c>
      <c r="M21" s="58">
        <f t="shared" si="6"/>
        <v>-11.083333333333343</v>
      </c>
      <c r="N21" s="103"/>
      <c r="O21" s="100"/>
    </row>
    <row r="22" spans="1:15" ht="18.75" x14ac:dyDescent="0.3">
      <c r="A22" s="3" t="s">
        <v>39</v>
      </c>
      <c r="B22" s="57" t="s">
        <v>6</v>
      </c>
      <c r="C22" s="57"/>
      <c r="D22" s="30">
        <v>938</v>
      </c>
      <c r="E22" s="31">
        <v>750.25</v>
      </c>
      <c r="F22" s="30">
        <v>1014.6666666666666</v>
      </c>
      <c r="G22" s="31">
        <v>750.25</v>
      </c>
      <c r="H22" s="33">
        <f t="shared" si="0"/>
        <v>108.17341862117982</v>
      </c>
      <c r="I22" s="28">
        <f t="shared" si="1"/>
        <v>76.666666666666629</v>
      </c>
      <c r="J22" s="14">
        <f t="shared" si="5"/>
        <v>100</v>
      </c>
      <c r="K22" s="17">
        <f t="shared" si="2"/>
        <v>0</v>
      </c>
      <c r="L22" s="20">
        <f t="shared" si="3"/>
        <v>73.940538764783184</v>
      </c>
      <c r="M22" s="58">
        <f t="shared" si="6"/>
        <v>-264.41666666666663</v>
      </c>
      <c r="N22" s="103"/>
      <c r="O22" s="100"/>
    </row>
    <row r="23" spans="1:15" ht="18.75" x14ac:dyDescent="0.3">
      <c r="A23" s="3" t="s">
        <v>17</v>
      </c>
      <c r="B23" s="57" t="s">
        <v>9</v>
      </c>
      <c r="C23" s="57"/>
      <c r="D23" s="30">
        <v>156</v>
      </c>
      <c r="E23" s="31">
        <v>148.75</v>
      </c>
      <c r="F23" s="30">
        <v>156</v>
      </c>
      <c r="G23" s="31">
        <v>148.75</v>
      </c>
      <c r="H23" s="32">
        <f t="shared" si="0"/>
        <v>100</v>
      </c>
      <c r="I23" s="6">
        <f t="shared" si="1"/>
        <v>0</v>
      </c>
      <c r="J23" s="14">
        <f t="shared" si="5"/>
        <v>100</v>
      </c>
      <c r="K23" s="17">
        <f t="shared" si="2"/>
        <v>0</v>
      </c>
      <c r="L23" s="20">
        <f t="shared" si="3"/>
        <v>95.352564102564102</v>
      </c>
      <c r="M23" s="58">
        <f t="shared" si="6"/>
        <v>-7.25</v>
      </c>
      <c r="N23" s="18"/>
      <c r="O23" s="2"/>
    </row>
    <row r="24" spans="1:15" ht="18.75" x14ac:dyDescent="0.3">
      <c r="A24" s="3" t="s">
        <v>18</v>
      </c>
      <c r="B24" s="57" t="s">
        <v>6</v>
      </c>
      <c r="C24" s="57" t="s">
        <v>53</v>
      </c>
      <c r="D24" s="30">
        <v>111</v>
      </c>
      <c r="E24" s="31">
        <v>96.300000000000011</v>
      </c>
      <c r="F24" s="30">
        <v>111</v>
      </c>
      <c r="G24" s="31">
        <v>96.7</v>
      </c>
      <c r="H24" s="32">
        <f t="shared" si="0"/>
        <v>100</v>
      </c>
      <c r="I24" s="6">
        <f t="shared" si="1"/>
        <v>0</v>
      </c>
      <c r="J24" s="14">
        <f t="shared" si="5"/>
        <v>100.41536863966769</v>
      </c>
      <c r="K24" s="17">
        <f t="shared" si="2"/>
        <v>0.39999999999999147</v>
      </c>
      <c r="L24" s="20">
        <f t="shared" si="3"/>
        <v>87.117117117117118</v>
      </c>
      <c r="M24" s="58">
        <f t="shared" si="6"/>
        <v>-14.299999999999997</v>
      </c>
      <c r="N24" s="18"/>
      <c r="O24" s="2"/>
    </row>
    <row r="25" spans="1:15" ht="56.25" x14ac:dyDescent="0.3">
      <c r="A25" s="3" t="s">
        <v>19</v>
      </c>
      <c r="B25" s="57" t="s">
        <v>6</v>
      </c>
      <c r="C25" s="57" t="s">
        <v>54</v>
      </c>
      <c r="D25" s="30">
        <v>332.66666666666669</v>
      </c>
      <c r="E25" s="31">
        <v>265.65499999999997</v>
      </c>
      <c r="F25" s="30">
        <v>332.66666666666669</v>
      </c>
      <c r="G25" s="31">
        <v>267.82749999999999</v>
      </c>
      <c r="H25" s="32">
        <f t="shared" si="0"/>
        <v>100</v>
      </c>
      <c r="I25" s="6">
        <f t="shared" si="1"/>
        <v>0</v>
      </c>
      <c r="J25" s="14">
        <f t="shared" si="5"/>
        <v>100.81778999077751</v>
      </c>
      <c r="K25" s="17">
        <f t="shared" si="2"/>
        <v>2.1725000000000136</v>
      </c>
      <c r="L25" s="20">
        <f t="shared" si="3"/>
        <v>80.509268537074135</v>
      </c>
      <c r="M25" s="58">
        <f t="shared" si="6"/>
        <v>-64.839166666666699</v>
      </c>
      <c r="N25" s="18"/>
      <c r="O25" s="2"/>
    </row>
    <row r="26" spans="1:15" ht="56.25" x14ac:dyDescent="0.3">
      <c r="A26" s="3" t="s">
        <v>40</v>
      </c>
      <c r="B26" s="57" t="s">
        <v>6</v>
      </c>
      <c r="C26" s="57" t="s">
        <v>55</v>
      </c>
      <c r="D26" s="30">
        <v>358.66666666666669</v>
      </c>
      <c r="E26" s="31">
        <v>330.72500000000002</v>
      </c>
      <c r="F26" s="30">
        <v>358.66666666666669</v>
      </c>
      <c r="G26" s="31">
        <v>330.73750000000001</v>
      </c>
      <c r="H26" s="32">
        <f t="shared" si="0"/>
        <v>100</v>
      </c>
      <c r="I26" s="6">
        <f t="shared" si="1"/>
        <v>0</v>
      </c>
      <c r="J26" s="14">
        <f t="shared" si="5"/>
        <v>100.00377957517574</v>
      </c>
      <c r="K26" s="17">
        <f t="shared" si="2"/>
        <v>1.2499999999988631E-2</v>
      </c>
      <c r="L26" s="20">
        <f t="shared" si="3"/>
        <v>92.213057620817835</v>
      </c>
      <c r="M26" s="58">
        <f t="shared" si="6"/>
        <v>-27.929166666666674</v>
      </c>
      <c r="N26" s="18"/>
      <c r="O26" s="2"/>
    </row>
    <row r="27" spans="1:15" ht="18.75" x14ac:dyDescent="0.3">
      <c r="A27" s="3" t="s">
        <v>20</v>
      </c>
      <c r="B27" s="57" t="s">
        <v>6</v>
      </c>
      <c r="C27" s="57" t="s">
        <v>56</v>
      </c>
      <c r="D27" s="30">
        <v>920</v>
      </c>
      <c r="E27" s="31">
        <v>621.5</v>
      </c>
      <c r="F27" s="30">
        <v>920</v>
      </c>
      <c r="G27" s="31">
        <v>667.66666666666663</v>
      </c>
      <c r="H27" s="32">
        <f t="shared" si="0"/>
        <v>100</v>
      </c>
      <c r="I27" s="6">
        <f t="shared" si="1"/>
        <v>0</v>
      </c>
      <c r="J27" s="28">
        <f t="shared" si="5"/>
        <v>107.42826495038884</v>
      </c>
      <c r="K27" s="34">
        <f t="shared" si="2"/>
        <v>46.166666666666629</v>
      </c>
      <c r="L27" s="20">
        <f t="shared" si="3"/>
        <v>72.572463768115938</v>
      </c>
      <c r="M27" s="58">
        <f t="shared" si="6"/>
        <v>-252.33333333333337</v>
      </c>
      <c r="N27" s="18"/>
      <c r="O27" s="2"/>
    </row>
    <row r="28" spans="1:15" ht="18.75" x14ac:dyDescent="0.3">
      <c r="A28" s="3" t="s">
        <v>21</v>
      </c>
      <c r="B28" s="57" t="s">
        <v>6</v>
      </c>
      <c r="C28" s="57"/>
      <c r="D28" s="30">
        <v>58</v>
      </c>
      <c r="E28" s="31">
        <v>44.150000000000006</v>
      </c>
      <c r="F28" s="30">
        <v>58</v>
      </c>
      <c r="G28" s="31">
        <v>45.7</v>
      </c>
      <c r="H28" s="32">
        <f t="shared" si="0"/>
        <v>100</v>
      </c>
      <c r="I28" s="6">
        <f t="shared" si="1"/>
        <v>0</v>
      </c>
      <c r="J28" s="28">
        <f t="shared" si="5"/>
        <v>103.51075877689692</v>
      </c>
      <c r="K28" s="34">
        <f t="shared" si="2"/>
        <v>1.5499999999999972</v>
      </c>
      <c r="L28" s="20">
        <f t="shared" si="3"/>
        <v>78.793103448275872</v>
      </c>
      <c r="M28" s="58">
        <f>G29-F29</f>
        <v>-944.40333333333319</v>
      </c>
      <c r="N28" s="18"/>
      <c r="O28" s="2"/>
    </row>
    <row r="29" spans="1:15" ht="18.75" x14ac:dyDescent="0.3">
      <c r="A29" s="3" t="s">
        <v>22</v>
      </c>
      <c r="B29" s="57" t="s">
        <v>6</v>
      </c>
      <c r="C29" s="57" t="s">
        <v>57</v>
      </c>
      <c r="D29" s="30">
        <v>3446.1533333333332</v>
      </c>
      <c r="E29" s="31">
        <v>2326.75</v>
      </c>
      <c r="F29" s="30">
        <v>3446.1533333333332</v>
      </c>
      <c r="G29" s="31">
        <v>2501.75</v>
      </c>
      <c r="H29" s="32">
        <f t="shared" si="0"/>
        <v>100</v>
      </c>
      <c r="I29" s="6">
        <f t="shared" si="1"/>
        <v>0</v>
      </c>
      <c r="J29" s="28">
        <f t="shared" si="5"/>
        <v>107.5212205866552</v>
      </c>
      <c r="K29" s="34">
        <f t="shared" si="2"/>
        <v>175</v>
      </c>
      <c r="L29" s="20">
        <f t="shared" si="3"/>
        <v>72.595434910034967</v>
      </c>
      <c r="M29" s="58">
        <f>G29-F29</f>
        <v>-944.40333333333319</v>
      </c>
      <c r="N29" s="18"/>
      <c r="O29" s="2"/>
    </row>
    <row r="30" spans="1:15" ht="18.75" x14ac:dyDescent="0.3">
      <c r="A30" s="3" t="s">
        <v>23</v>
      </c>
      <c r="B30" s="57" t="s">
        <v>6</v>
      </c>
      <c r="C30" s="57" t="s">
        <v>58</v>
      </c>
      <c r="D30" s="30">
        <v>64.333333333333329</v>
      </c>
      <c r="E30" s="31">
        <v>57.225000000000001</v>
      </c>
      <c r="F30" s="30">
        <v>64.333333333333329</v>
      </c>
      <c r="G30" s="31">
        <v>61.1875</v>
      </c>
      <c r="H30" s="32">
        <f t="shared" si="0"/>
        <v>100</v>
      </c>
      <c r="I30" s="6">
        <f t="shared" si="1"/>
        <v>0</v>
      </c>
      <c r="J30" s="28">
        <f t="shared" si="5"/>
        <v>106.92442114460464</v>
      </c>
      <c r="K30" s="34">
        <f t="shared" si="2"/>
        <v>3.9624999999999986</v>
      </c>
      <c r="L30" s="20">
        <f t="shared" si="3"/>
        <v>95.110103626943015</v>
      </c>
      <c r="M30" s="58">
        <f>G31-F31</f>
        <v>-14.666666666666671</v>
      </c>
      <c r="N30" s="18"/>
      <c r="O30" s="2"/>
    </row>
    <row r="31" spans="1:15" ht="37.5" x14ac:dyDescent="0.3">
      <c r="A31" s="3" t="s">
        <v>24</v>
      </c>
      <c r="B31" s="57" t="s">
        <v>6</v>
      </c>
      <c r="C31" s="57"/>
      <c r="D31" s="30">
        <v>100.66666666666667</v>
      </c>
      <c r="E31" s="31">
        <v>86</v>
      </c>
      <c r="F31" s="30">
        <v>100.66666666666667</v>
      </c>
      <c r="G31" s="31">
        <v>86</v>
      </c>
      <c r="H31" s="32">
        <f t="shared" si="0"/>
        <v>100</v>
      </c>
      <c r="I31" s="6">
        <f t="shared" si="1"/>
        <v>0</v>
      </c>
      <c r="J31" s="14">
        <f t="shared" si="5"/>
        <v>100</v>
      </c>
      <c r="K31" s="17">
        <f t="shared" si="2"/>
        <v>0</v>
      </c>
      <c r="L31" s="20">
        <f t="shared" si="3"/>
        <v>85.430463576158928</v>
      </c>
      <c r="M31" s="58">
        <f t="shared" ref="M31:M46" si="7">G31-F31</f>
        <v>-14.666666666666671</v>
      </c>
      <c r="N31" s="103">
        <f>SUM(L31:L32)/2</f>
        <v>86.630164206015536</v>
      </c>
      <c r="O31" s="100">
        <f>SUM(M31:M32)/2</f>
        <v>-13.005833333333328</v>
      </c>
    </row>
    <row r="32" spans="1:15" ht="37.5" x14ac:dyDescent="0.3">
      <c r="A32" s="3" t="s">
        <v>0</v>
      </c>
      <c r="B32" s="57" t="s">
        <v>6</v>
      </c>
      <c r="C32" s="57"/>
      <c r="D32" s="30">
        <v>93.219999999999985</v>
      </c>
      <c r="E32" s="31">
        <v>81.875</v>
      </c>
      <c r="F32" s="30">
        <v>93.219999999999985</v>
      </c>
      <c r="G32" s="31">
        <v>81.875</v>
      </c>
      <c r="H32" s="32">
        <f t="shared" si="0"/>
        <v>100</v>
      </c>
      <c r="I32" s="6">
        <f t="shared" si="1"/>
        <v>0</v>
      </c>
      <c r="J32" s="14">
        <f t="shared" si="5"/>
        <v>100</v>
      </c>
      <c r="K32" s="17">
        <f t="shared" si="2"/>
        <v>0</v>
      </c>
      <c r="L32" s="58">
        <f t="shared" si="3"/>
        <v>87.829864835872144</v>
      </c>
      <c r="M32" s="58">
        <f t="shared" si="7"/>
        <v>-11.344999999999985</v>
      </c>
      <c r="N32" s="103"/>
      <c r="O32" s="100"/>
    </row>
    <row r="33" spans="1:15" ht="18.75" x14ac:dyDescent="0.3">
      <c r="A33" s="3" t="s">
        <v>25</v>
      </c>
      <c r="B33" s="57" t="s">
        <v>6</v>
      </c>
      <c r="C33" s="57" t="s">
        <v>53</v>
      </c>
      <c r="D33" s="30">
        <v>116.66666666666667</v>
      </c>
      <c r="E33" s="31">
        <v>100.05000000000001</v>
      </c>
      <c r="F33" s="30">
        <v>116.66666666666667</v>
      </c>
      <c r="G33" s="31">
        <v>100.15</v>
      </c>
      <c r="H33" s="32">
        <f t="shared" si="0"/>
        <v>100</v>
      </c>
      <c r="I33" s="6">
        <f t="shared" si="1"/>
        <v>0</v>
      </c>
      <c r="J33" s="14">
        <f t="shared" si="5"/>
        <v>100.09995002498751</v>
      </c>
      <c r="K33" s="17">
        <f t="shared" si="2"/>
        <v>9.9999999999994316E-2</v>
      </c>
      <c r="L33" s="20">
        <f t="shared" si="3"/>
        <v>85.842857142857142</v>
      </c>
      <c r="M33" s="58">
        <f t="shared" si="7"/>
        <v>-16.516666666666666</v>
      </c>
      <c r="N33" s="103">
        <f>SUM(L33:L38)/6</f>
        <v>80.175009922287003</v>
      </c>
      <c r="O33" s="100">
        <f>SUM(M33:M38)/6</f>
        <v>-22.220972222222219</v>
      </c>
    </row>
    <row r="34" spans="1:15" ht="18.75" x14ac:dyDescent="0.3">
      <c r="A34" s="3" t="s">
        <v>63</v>
      </c>
      <c r="B34" s="57" t="s">
        <v>6</v>
      </c>
      <c r="C34" s="57"/>
      <c r="D34" s="30">
        <v>74</v>
      </c>
      <c r="E34" s="31">
        <v>66.875</v>
      </c>
      <c r="F34" s="30">
        <v>74</v>
      </c>
      <c r="G34" s="31">
        <v>64.0625</v>
      </c>
      <c r="H34" s="32">
        <f t="shared" si="0"/>
        <v>100</v>
      </c>
      <c r="I34" s="6">
        <f t="shared" si="1"/>
        <v>0</v>
      </c>
      <c r="J34" s="14">
        <f t="shared" si="5"/>
        <v>95.794392523364493</v>
      </c>
      <c r="K34" s="17">
        <f t="shared" si="2"/>
        <v>-2.8125</v>
      </c>
      <c r="L34" s="20">
        <f t="shared" si="3"/>
        <v>86.570945945945937</v>
      </c>
      <c r="M34" s="58">
        <f t="shared" si="7"/>
        <v>-9.9375</v>
      </c>
      <c r="N34" s="103"/>
      <c r="O34" s="100"/>
    </row>
    <row r="35" spans="1:15" ht="18.75" x14ac:dyDescent="0.3">
      <c r="A35" s="3" t="s">
        <v>26</v>
      </c>
      <c r="B35" s="57" t="s">
        <v>6</v>
      </c>
      <c r="C35" s="57" t="s">
        <v>59</v>
      </c>
      <c r="D35" s="30">
        <v>81.333333333333329</v>
      </c>
      <c r="E35" s="31">
        <v>65.650000000000006</v>
      </c>
      <c r="F35" s="30">
        <v>81.333333333333329</v>
      </c>
      <c r="G35" s="31">
        <v>65.7</v>
      </c>
      <c r="H35" s="32">
        <f t="shared" si="0"/>
        <v>100</v>
      </c>
      <c r="I35" s="6">
        <f t="shared" si="1"/>
        <v>0</v>
      </c>
      <c r="J35" s="14">
        <f t="shared" si="5"/>
        <v>100.07616146230008</v>
      </c>
      <c r="K35" s="17">
        <f t="shared" si="2"/>
        <v>4.9999999999997158E-2</v>
      </c>
      <c r="L35" s="20">
        <f t="shared" si="3"/>
        <v>80.778688524590166</v>
      </c>
      <c r="M35" s="58">
        <f t="shared" si="7"/>
        <v>-15.633333333333326</v>
      </c>
      <c r="N35" s="103"/>
      <c r="O35" s="100"/>
    </row>
    <row r="36" spans="1:15" ht="18.75" x14ac:dyDescent="0.3">
      <c r="A36" s="3" t="s">
        <v>42</v>
      </c>
      <c r="B36" s="57" t="s">
        <v>6</v>
      </c>
      <c r="C36" s="57" t="s">
        <v>53</v>
      </c>
      <c r="D36" s="30">
        <v>97.833333333333329</v>
      </c>
      <c r="E36" s="31">
        <v>69.1875</v>
      </c>
      <c r="F36" s="30">
        <v>97.833333333333329</v>
      </c>
      <c r="G36" s="31">
        <v>68.4375</v>
      </c>
      <c r="H36" s="32">
        <f t="shared" si="0"/>
        <v>100</v>
      </c>
      <c r="I36" s="6">
        <f t="shared" si="1"/>
        <v>0</v>
      </c>
      <c r="J36" s="14">
        <f t="shared" si="5"/>
        <v>98.915989159891609</v>
      </c>
      <c r="K36" s="17">
        <f t="shared" si="2"/>
        <v>-0.75</v>
      </c>
      <c r="L36" s="20">
        <f t="shared" si="3"/>
        <v>69.95315161839865</v>
      </c>
      <c r="M36" s="58">
        <f t="shared" si="7"/>
        <v>-29.395833333333329</v>
      </c>
      <c r="N36" s="103"/>
      <c r="O36" s="100"/>
    </row>
    <row r="37" spans="1:15" ht="18.75" x14ac:dyDescent="0.3">
      <c r="A37" s="3" t="s">
        <v>43</v>
      </c>
      <c r="B37" s="57" t="s">
        <v>6</v>
      </c>
      <c r="C37" s="57" t="s">
        <v>45</v>
      </c>
      <c r="D37" s="30">
        <v>143.73333333333332</v>
      </c>
      <c r="E37" s="31">
        <v>82.722499999999997</v>
      </c>
      <c r="F37" s="30">
        <v>143.73333333333332</v>
      </c>
      <c r="G37" s="31">
        <v>110.29666666666667</v>
      </c>
      <c r="H37" s="32">
        <f t="shared" si="0"/>
        <v>100</v>
      </c>
      <c r="I37" s="6">
        <f t="shared" si="1"/>
        <v>0</v>
      </c>
      <c r="J37" s="28">
        <f t="shared" si="5"/>
        <v>133.33333333333334</v>
      </c>
      <c r="K37" s="34">
        <f t="shared" si="2"/>
        <v>27.57416666666667</v>
      </c>
      <c r="L37" s="20">
        <f t="shared" si="3"/>
        <v>76.737012987013003</v>
      </c>
      <c r="M37" s="58">
        <f t="shared" si="7"/>
        <v>-33.436666666666653</v>
      </c>
      <c r="N37" s="103"/>
      <c r="O37" s="100"/>
    </row>
    <row r="38" spans="1:15" ht="18.75" x14ac:dyDescent="0.3">
      <c r="A38" s="3" t="s">
        <v>44</v>
      </c>
      <c r="B38" s="57" t="s">
        <v>6</v>
      </c>
      <c r="C38" s="57" t="s">
        <v>41</v>
      </c>
      <c r="D38" s="30">
        <v>150.83333333333334</v>
      </c>
      <c r="E38" s="31">
        <v>96.564999999999998</v>
      </c>
      <c r="F38" s="30">
        <v>150.83333333333334</v>
      </c>
      <c r="G38" s="31">
        <v>122.42749999999999</v>
      </c>
      <c r="H38" s="32">
        <f t="shared" si="0"/>
        <v>100</v>
      </c>
      <c r="I38" s="6">
        <f t="shared" si="1"/>
        <v>0</v>
      </c>
      <c r="J38" s="28">
        <f t="shared" si="5"/>
        <v>126.78247812354373</v>
      </c>
      <c r="K38" s="34">
        <f t="shared" si="2"/>
        <v>25.862499999999997</v>
      </c>
      <c r="L38" s="20">
        <f t="shared" si="3"/>
        <v>81.167403314917124</v>
      </c>
      <c r="M38" s="58">
        <f t="shared" si="7"/>
        <v>-28.405833333333348</v>
      </c>
      <c r="N38" s="103"/>
      <c r="O38" s="100"/>
    </row>
    <row r="39" spans="1:15" ht="18.75" x14ac:dyDescent="0.3">
      <c r="A39" s="3" t="s">
        <v>27</v>
      </c>
      <c r="B39" s="57" t="s">
        <v>6</v>
      </c>
      <c r="C39" s="57"/>
      <c r="D39" s="30">
        <v>107.33333333333333</v>
      </c>
      <c r="E39" s="31">
        <v>94.5</v>
      </c>
      <c r="F39" s="30">
        <v>109</v>
      </c>
      <c r="G39" s="31">
        <v>90.25</v>
      </c>
      <c r="H39" s="32">
        <f t="shared" si="0"/>
        <v>101.55279503105589</v>
      </c>
      <c r="I39" s="6">
        <f t="shared" si="1"/>
        <v>1.6666666666666714</v>
      </c>
      <c r="J39" s="14">
        <f t="shared" si="5"/>
        <v>95.502645502645507</v>
      </c>
      <c r="K39" s="17">
        <f t="shared" si="2"/>
        <v>-4.25</v>
      </c>
      <c r="L39" s="20">
        <f t="shared" si="3"/>
        <v>82.798165137614674</v>
      </c>
      <c r="M39" s="58">
        <f t="shared" si="7"/>
        <v>-18.75</v>
      </c>
      <c r="N39" s="103">
        <f>SUM(L39:L45)/6</f>
        <v>96.423886074155106</v>
      </c>
      <c r="O39" s="100">
        <f>SUM(M39:M45)/6</f>
        <v>-29.652777777777771</v>
      </c>
    </row>
    <row r="40" spans="1:15" ht="18.75" x14ac:dyDescent="0.3">
      <c r="A40" s="3" t="s">
        <v>28</v>
      </c>
      <c r="B40" s="57" t="s">
        <v>6</v>
      </c>
      <c r="C40" s="57"/>
      <c r="D40" s="30">
        <v>99.666666666666671</v>
      </c>
      <c r="E40" s="31">
        <v>91.375</v>
      </c>
      <c r="F40" s="30">
        <v>103</v>
      </c>
      <c r="G40" s="31">
        <v>83.9375</v>
      </c>
      <c r="H40" s="33">
        <f t="shared" si="0"/>
        <v>103.34448160535116</v>
      </c>
      <c r="I40" s="28">
        <f t="shared" si="1"/>
        <v>3.3333333333333286</v>
      </c>
      <c r="J40" s="14">
        <f t="shared" si="5"/>
        <v>91.860465116279073</v>
      </c>
      <c r="K40" s="17">
        <f t="shared" si="2"/>
        <v>-7.4375</v>
      </c>
      <c r="L40" s="20">
        <f t="shared" si="3"/>
        <v>81.492718446601941</v>
      </c>
      <c r="M40" s="58">
        <f t="shared" si="7"/>
        <v>-19.0625</v>
      </c>
      <c r="N40" s="103"/>
      <c r="O40" s="100"/>
    </row>
    <row r="41" spans="1:15" ht="18.75" x14ac:dyDescent="0.3">
      <c r="A41" s="3" t="s">
        <v>29</v>
      </c>
      <c r="B41" s="57" t="s">
        <v>6</v>
      </c>
      <c r="C41" s="57"/>
      <c r="D41" s="30">
        <v>99</v>
      </c>
      <c r="E41" s="31">
        <v>94.25</v>
      </c>
      <c r="F41" s="30">
        <v>99</v>
      </c>
      <c r="G41" s="31">
        <v>87.125</v>
      </c>
      <c r="H41" s="32">
        <f t="shared" si="0"/>
        <v>100</v>
      </c>
      <c r="I41" s="6">
        <f t="shared" si="1"/>
        <v>0</v>
      </c>
      <c r="J41" s="14">
        <f t="shared" si="5"/>
        <v>92.440318302387269</v>
      </c>
      <c r="K41" s="17">
        <f t="shared" si="2"/>
        <v>-7.125</v>
      </c>
      <c r="L41" s="20">
        <f t="shared" si="3"/>
        <v>88.005050505050505</v>
      </c>
      <c r="M41" s="58">
        <f t="shared" si="7"/>
        <v>-11.875</v>
      </c>
      <c r="N41" s="103"/>
      <c r="O41" s="100"/>
    </row>
    <row r="42" spans="1:15" ht="18.75" x14ac:dyDescent="0.3">
      <c r="A42" s="3" t="s">
        <v>30</v>
      </c>
      <c r="B42" s="57" t="s">
        <v>6</v>
      </c>
      <c r="C42" s="57"/>
      <c r="D42" s="30">
        <v>120.33333333333333</v>
      </c>
      <c r="E42" s="31">
        <v>111.875</v>
      </c>
      <c r="F42" s="30">
        <v>146</v>
      </c>
      <c r="G42" s="31">
        <v>110.3125</v>
      </c>
      <c r="H42" s="33">
        <f t="shared" si="0"/>
        <v>121.32963988919667</v>
      </c>
      <c r="I42" s="28">
        <f t="shared" si="1"/>
        <v>25.666666666666671</v>
      </c>
      <c r="J42" s="14">
        <f t="shared" si="5"/>
        <v>98.603351955307261</v>
      </c>
      <c r="K42" s="17">
        <f t="shared" si="2"/>
        <v>-1.5625</v>
      </c>
      <c r="L42" s="20">
        <f t="shared" si="3"/>
        <v>75.55650684931507</v>
      </c>
      <c r="M42" s="58">
        <f t="shared" si="7"/>
        <v>-35.6875</v>
      </c>
      <c r="N42" s="103"/>
      <c r="O42" s="100"/>
    </row>
    <row r="43" spans="1:15" ht="18.75" x14ac:dyDescent="0.3">
      <c r="A43" s="3" t="s">
        <v>64</v>
      </c>
      <c r="B43" s="57" t="s">
        <v>6</v>
      </c>
      <c r="C43" s="57"/>
      <c r="D43" s="30">
        <v>111.33333333333333</v>
      </c>
      <c r="E43" s="31">
        <v>86.025000000000006</v>
      </c>
      <c r="F43" s="30">
        <v>111.33333333333333</v>
      </c>
      <c r="G43" s="31">
        <v>86.125</v>
      </c>
      <c r="H43" s="32">
        <f t="shared" si="0"/>
        <v>100</v>
      </c>
      <c r="I43" s="6">
        <f t="shared" si="1"/>
        <v>0</v>
      </c>
      <c r="J43" s="14">
        <f t="shared" si="5"/>
        <v>100.1162452775356</v>
      </c>
      <c r="K43" s="17">
        <f t="shared" si="2"/>
        <v>9.9999999999994316E-2</v>
      </c>
      <c r="L43" s="20">
        <f t="shared" si="3"/>
        <v>77.357784431137731</v>
      </c>
      <c r="M43" s="58">
        <f t="shared" si="7"/>
        <v>-25.208333333333329</v>
      </c>
      <c r="N43" s="103"/>
      <c r="O43" s="100"/>
    </row>
    <row r="44" spans="1:15" ht="37.5" x14ac:dyDescent="0.3">
      <c r="A44" s="3" t="s">
        <v>31</v>
      </c>
      <c r="B44" s="57" t="s">
        <v>6</v>
      </c>
      <c r="C44" s="57" t="s">
        <v>52</v>
      </c>
      <c r="D44" s="30">
        <v>245.33333333333334</v>
      </c>
      <c r="E44" s="31">
        <v>188.5</v>
      </c>
      <c r="F44" s="30">
        <v>242</v>
      </c>
      <c r="G44" s="31">
        <v>206.5</v>
      </c>
      <c r="H44" s="32">
        <f t="shared" si="0"/>
        <v>98.641304347826093</v>
      </c>
      <c r="I44" s="6">
        <f t="shared" si="1"/>
        <v>-3.3333333333333428</v>
      </c>
      <c r="J44" s="28">
        <f t="shared" si="5"/>
        <v>109.54907161803713</v>
      </c>
      <c r="K44" s="34">
        <f t="shared" si="2"/>
        <v>18</v>
      </c>
      <c r="L44" s="20">
        <f t="shared" si="3"/>
        <v>85.330578512396698</v>
      </c>
      <c r="M44" s="58">
        <f t="shared" si="7"/>
        <v>-35.5</v>
      </c>
      <c r="N44" s="103"/>
      <c r="O44" s="100"/>
    </row>
    <row r="45" spans="1:15" ht="37.5" x14ac:dyDescent="0.3">
      <c r="A45" s="3" t="s">
        <v>46</v>
      </c>
      <c r="B45" s="57" t="s">
        <v>6</v>
      </c>
      <c r="C45" s="57" t="s">
        <v>52</v>
      </c>
      <c r="D45" s="30">
        <v>285.33333333333331</v>
      </c>
      <c r="E45" s="31">
        <v>239.25</v>
      </c>
      <c r="F45" s="30">
        <v>265.33333333333331</v>
      </c>
      <c r="G45" s="31">
        <v>233.5</v>
      </c>
      <c r="H45" s="32">
        <f t="shared" si="0"/>
        <v>92.990654205607484</v>
      </c>
      <c r="I45" s="6">
        <f t="shared" si="1"/>
        <v>-20</v>
      </c>
      <c r="J45" s="14">
        <f t="shared" si="5"/>
        <v>97.596656217345867</v>
      </c>
      <c r="K45" s="17">
        <f t="shared" si="2"/>
        <v>-5.75</v>
      </c>
      <c r="L45" s="20">
        <f t="shared" si="3"/>
        <v>88.002512562814076</v>
      </c>
      <c r="M45" s="58">
        <f t="shared" si="7"/>
        <v>-31.833333333333314</v>
      </c>
      <c r="N45" s="103"/>
      <c r="O45" s="100"/>
    </row>
    <row r="46" spans="1:15" ht="18.75" x14ac:dyDescent="0.3">
      <c r="A46" s="3" t="s">
        <v>32</v>
      </c>
      <c r="B46" s="57" t="s">
        <v>6</v>
      </c>
      <c r="C46" s="57" t="s">
        <v>60</v>
      </c>
      <c r="D46" s="30">
        <v>346.33333333333331</v>
      </c>
      <c r="E46" s="13">
        <v>228.5</v>
      </c>
      <c r="F46" s="30">
        <v>316.33333333333331</v>
      </c>
      <c r="G46" s="13">
        <v>217</v>
      </c>
      <c r="H46" s="32">
        <f t="shared" si="0"/>
        <v>91.33782483156881</v>
      </c>
      <c r="I46" s="6">
        <f t="shared" si="1"/>
        <v>-30</v>
      </c>
      <c r="J46" s="14">
        <f t="shared" si="5"/>
        <v>94.967177242888397</v>
      </c>
      <c r="K46" s="17">
        <f t="shared" si="2"/>
        <v>-11.5</v>
      </c>
      <c r="L46" s="20">
        <f t="shared" si="3"/>
        <v>68.598524762908326</v>
      </c>
      <c r="M46" s="58">
        <f t="shared" si="7"/>
        <v>-99.333333333333314</v>
      </c>
      <c r="N46" s="18"/>
      <c r="O46" s="2"/>
    </row>
    <row r="47" spans="1:15" ht="45.75" customHeight="1" x14ac:dyDescent="0.3">
      <c r="A47" s="101" t="s">
        <v>61</v>
      </c>
      <c r="B47" s="101"/>
      <c r="C47" s="101"/>
      <c r="D47" s="101"/>
      <c r="E47" s="101"/>
      <c r="F47" s="101"/>
      <c r="G47" s="101"/>
      <c r="H47" s="101"/>
      <c r="I47" s="101"/>
      <c r="J47" s="101"/>
      <c r="K47" s="101"/>
      <c r="L47" s="19">
        <f>SUM(L6:L46)/39</f>
        <v>81.370358896280649</v>
      </c>
      <c r="M47" s="19">
        <f>SUM(M6:M46)/40</f>
        <v>-126.21574999999999</v>
      </c>
    </row>
    <row r="48" spans="1:15" ht="18.75" x14ac:dyDescent="0.3"/>
    <row r="49" spans="1:3" ht="18.75" x14ac:dyDescent="0.3">
      <c r="A49" s="102" t="s">
        <v>66</v>
      </c>
      <c r="B49" s="102"/>
      <c r="C49" s="102"/>
    </row>
    <row r="50" spans="1:3" ht="18.75" x14ac:dyDescent="0.3"/>
  </sheetData>
  <mergeCells count="25">
    <mergeCell ref="O7:O12"/>
    <mergeCell ref="A47:K47"/>
    <mergeCell ref="A49:C49"/>
    <mergeCell ref="N31:N32"/>
    <mergeCell ref="O31:O32"/>
    <mergeCell ref="N33:N38"/>
    <mergeCell ref="O33:O38"/>
    <mergeCell ref="N39:N45"/>
    <mergeCell ref="O39:O45"/>
    <mergeCell ref="N16:N22"/>
    <mergeCell ref="O16:O22"/>
    <mergeCell ref="N7:N12"/>
    <mergeCell ref="A1:K1"/>
    <mergeCell ref="A2:K2"/>
    <mergeCell ref="A3:K3"/>
    <mergeCell ref="A4:A6"/>
    <mergeCell ref="B4:B6"/>
    <mergeCell ref="D4:G4"/>
    <mergeCell ref="H4:O4"/>
    <mergeCell ref="H5:I5"/>
    <mergeCell ref="J5:K5"/>
    <mergeCell ref="L5:M5"/>
    <mergeCell ref="N5:O5"/>
    <mergeCell ref="D6:E6"/>
    <mergeCell ref="F6:G6"/>
  </mergeCells>
  <pageMargins left="0.70866141732283472" right="0.70866141732283472" top="0.74803149606299213" bottom="0.74803149606299213" header="0.31496062992125984" footer="0.31496062992125984"/>
  <pageSetup paperSize="9" scale="3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0"/>
  <sheetViews>
    <sheetView zoomScale="70" zoomScaleNormal="70" workbookViewId="0">
      <selection activeCell="J20" sqref="J20"/>
    </sheetView>
  </sheetViews>
  <sheetFormatPr defaultColWidth="9.140625" defaultRowHeight="45.75" customHeight="1" x14ac:dyDescent="0.3"/>
  <cols>
    <col min="1" max="1" width="46.7109375" style="1" customWidth="1"/>
    <col min="2" max="2" width="9.140625" style="1"/>
    <col min="3" max="3" width="39.28515625" style="1" customWidth="1"/>
    <col min="4" max="4" width="21.42578125" style="1" customWidth="1"/>
    <col min="5" max="5" width="21.42578125" style="8" customWidth="1"/>
    <col min="6" max="6" width="21.42578125" style="1" customWidth="1"/>
    <col min="7" max="7" width="21.42578125" style="8" customWidth="1"/>
    <col min="8" max="8" width="22" style="1" customWidth="1"/>
    <col min="9" max="9" width="21" style="4" customWidth="1"/>
    <col min="10" max="10" width="22.5703125" style="10" customWidth="1"/>
    <col min="11" max="11" width="23.5703125" style="10" customWidth="1"/>
    <col min="12" max="12" width="16.85546875" style="21" customWidth="1"/>
    <col min="13" max="13" width="14.85546875" style="21" customWidth="1"/>
    <col min="14" max="14" width="13.42578125" style="1" customWidth="1"/>
    <col min="15" max="15" width="13.5703125" style="1" customWidth="1"/>
    <col min="16" max="16384" width="9.140625" style="1"/>
  </cols>
  <sheetData>
    <row r="1" spans="1:15" ht="45.75" customHeight="1" x14ac:dyDescent="0.3">
      <c r="A1" s="104" t="s">
        <v>33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</row>
    <row r="2" spans="1:15" ht="30.75" customHeight="1" x14ac:dyDescent="0.3">
      <c r="A2" s="105" t="s">
        <v>74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</row>
    <row r="3" spans="1:15" ht="18.75" x14ac:dyDescent="0.3">
      <c r="A3" s="107"/>
      <c r="B3" s="108"/>
      <c r="C3" s="108"/>
      <c r="D3" s="108"/>
      <c r="E3" s="108"/>
      <c r="F3" s="108"/>
      <c r="G3" s="108"/>
      <c r="H3" s="109"/>
      <c r="I3" s="109"/>
      <c r="J3" s="109"/>
      <c r="K3" s="109"/>
    </row>
    <row r="4" spans="1:15" ht="29.25" customHeight="1" x14ac:dyDescent="0.3">
      <c r="A4" s="110" t="s">
        <v>68</v>
      </c>
      <c r="B4" s="113" t="s">
        <v>69</v>
      </c>
      <c r="C4" s="60"/>
      <c r="D4" s="115" t="s">
        <v>1</v>
      </c>
      <c r="E4" s="115"/>
      <c r="F4" s="115"/>
      <c r="G4" s="115"/>
      <c r="H4" s="115" t="s">
        <v>78</v>
      </c>
      <c r="I4" s="115"/>
      <c r="J4" s="115"/>
      <c r="K4" s="115"/>
      <c r="L4" s="115"/>
      <c r="M4" s="115"/>
      <c r="N4" s="115"/>
      <c r="O4" s="115"/>
    </row>
    <row r="5" spans="1:15" ht="122.25" customHeight="1" x14ac:dyDescent="0.3">
      <c r="A5" s="111"/>
      <c r="B5" s="114"/>
      <c r="C5" s="61" t="s">
        <v>34</v>
      </c>
      <c r="D5" s="5" t="s">
        <v>2</v>
      </c>
      <c r="E5" s="12" t="s">
        <v>3</v>
      </c>
      <c r="F5" s="5" t="s">
        <v>2</v>
      </c>
      <c r="G5" s="12" t="s">
        <v>3</v>
      </c>
      <c r="H5" s="116" t="s">
        <v>2</v>
      </c>
      <c r="I5" s="117"/>
      <c r="J5" s="118" t="s">
        <v>3</v>
      </c>
      <c r="K5" s="119"/>
      <c r="L5" s="120" t="s">
        <v>71</v>
      </c>
      <c r="M5" s="120"/>
      <c r="N5" s="121" t="s">
        <v>72</v>
      </c>
      <c r="O5" s="121"/>
    </row>
    <row r="6" spans="1:15" ht="24" customHeight="1" x14ac:dyDescent="0.3">
      <c r="A6" s="112"/>
      <c r="B6" s="114"/>
      <c r="C6" s="61"/>
      <c r="D6" s="122">
        <v>45911</v>
      </c>
      <c r="E6" s="123"/>
      <c r="F6" s="122">
        <v>45917</v>
      </c>
      <c r="G6" s="123"/>
      <c r="H6" s="7" t="s">
        <v>4</v>
      </c>
      <c r="I6" s="7" t="s">
        <v>5</v>
      </c>
      <c r="J6" s="9" t="s">
        <v>4</v>
      </c>
      <c r="K6" s="9" t="s">
        <v>5</v>
      </c>
      <c r="L6" s="16" t="s">
        <v>4</v>
      </c>
      <c r="M6" s="59" t="s">
        <v>70</v>
      </c>
      <c r="N6" s="16" t="s">
        <v>4</v>
      </c>
      <c r="O6" s="16" t="s">
        <v>70</v>
      </c>
    </row>
    <row r="7" spans="1:15" ht="18.75" x14ac:dyDescent="0.3">
      <c r="A7" s="3" t="s">
        <v>49</v>
      </c>
      <c r="B7" s="62" t="s">
        <v>6</v>
      </c>
      <c r="C7" s="62" t="s">
        <v>45</v>
      </c>
      <c r="D7" s="29">
        <v>648</v>
      </c>
      <c r="E7" s="13">
        <v>0</v>
      </c>
      <c r="F7" s="29">
        <v>648</v>
      </c>
      <c r="G7" s="13">
        <v>0</v>
      </c>
      <c r="H7" s="32">
        <f t="shared" ref="H7:H46" si="0">F7/D7*100</f>
        <v>100</v>
      </c>
      <c r="I7" s="6">
        <f t="shared" ref="I7:I46" si="1">F7-D7</f>
        <v>0</v>
      </c>
      <c r="J7" s="14">
        <v>0</v>
      </c>
      <c r="K7" s="17">
        <f t="shared" ref="K7:K46" si="2">G7-E7</f>
        <v>0</v>
      </c>
      <c r="L7" s="59">
        <f t="shared" ref="L7:L46" si="3">G7/F7*100</f>
        <v>0</v>
      </c>
      <c r="M7" s="59">
        <f t="shared" ref="M7:M16" si="4">G7-F7</f>
        <v>-648</v>
      </c>
      <c r="N7" s="103">
        <f>SUM(L7:L12)/5</f>
        <v>80.680962852986966</v>
      </c>
      <c r="O7" s="100">
        <f>SUM(M7:M12)/5</f>
        <v>-259.27499999999998</v>
      </c>
    </row>
    <row r="8" spans="1:15" ht="18.75" x14ac:dyDescent="0.3">
      <c r="A8" s="3" t="s">
        <v>50</v>
      </c>
      <c r="B8" s="62" t="s">
        <v>6</v>
      </c>
      <c r="C8" s="62"/>
      <c r="D8" s="30">
        <v>1078</v>
      </c>
      <c r="E8" s="31">
        <v>778.875</v>
      </c>
      <c r="F8" s="30">
        <v>1078</v>
      </c>
      <c r="G8" s="31">
        <v>778.875</v>
      </c>
      <c r="H8" s="32">
        <f t="shared" si="0"/>
        <v>100</v>
      </c>
      <c r="I8" s="6">
        <f t="shared" si="1"/>
        <v>0</v>
      </c>
      <c r="J8" s="14">
        <f t="shared" ref="J8:J46" si="5">G8/E8*100</f>
        <v>100</v>
      </c>
      <c r="K8" s="17">
        <f t="shared" si="2"/>
        <v>0</v>
      </c>
      <c r="L8" s="20">
        <f t="shared" si="3"/>
        <v>72.251855287569583</v>
      </c>
      <c r="M8" s="59">
        <f t="shared" si="4"/>
        <v>-299.125</v>
      </c>
      <c r="N8" s="103"/>
      <c r="O8" s="100"/>
    </row>
    <row r="9" spans="1:15" ht="18.75" x14ac:dyDescent="0.3">
      <c r="A9" s="3" t="s">
        <v>10</v>
      </c>
      <c r="B9" s="62" t="s">
        <v>6</v>
      </c>
      <c r="C9" s="62"/>
      <c r="D9" s="30">
        <v>381.66666666666669</v>
      </c>
      <c r="E9" s="31">
        <v>244</v>
      </c>
      <c r="F9" s="30">
        <v>393</v>
      </c>
      <c r="G9" s="31">
        <v>244</v>
      </c>
      <c r="H9" s="32">
        <f t="shared" si="0"/>
        <v>102.96943231441047</v>
      </c>
      <c r="I9" s="6">
        <f t="shared" si="1"/>
        <v>11.333333333333314</v>
      </c>
      <c r="J9" s="14">
        <f t="shared" si="5"/>
        <v>100</v>
      </c>
      <c r="K9" s="17">
        <f t="shared" si="2"/>
        <v>0</v>
      </c>
      <c r="L9" s="20">
        <f t="shared" si="3"/>
        <v>62.086513994910945</v>
      </c>
      <c r="M9" s="59">
        <f t="shared" si="4"/>
        <v>-149</v>
      </c>
      <c r="N9" s="103"/>
      <c r="O9" s="100"/>
    </row>
    <row r="10" spans="1:15" ht="18.75" x14ac:dyDescent="0.3">
      <c r="A10" s="3" t="s">
        <v>7</v>
      </c>
      <c r="B10" s="62" t="s">
        <v>6</v>
      </c>
      <c r="C10" s="62"/>
      <c r="D10" s="30">
        <v>494</v>
      </c>
      <c r="E10" s="31">
        <v>455.75</v>
      </c>
      <c r="F10" s="30">
        <v>485</v>
      </c>
      <c r="G10" s="31">
        <v>455.75</v>
      </c>
      <c r="H10" s="32">
        <f t="shared" si="0"/>
        <v>98.178137651821856</v>
      </c>
      <c r="I10" s="6">
        <f t="shared" si="1"/>
        <v>-9</v>
      </c>
      <c r="J10" s="14">
        <f t="shared" si="5"/>
        <v>100</v>
      </c>
      <c r="K10" s="17">
        <f t="shared" si="2"/>
        <v>0</v>
      </c>
      <c r="L10" s="20">
        <f t="shared" si="3"/>
        <v>93.969072164948457</v>
      </c>
      <c r="M10" s="59">
        <f t="shared" si="4"/>
        <v>-29.25</v>
      </c>
      <c r="N10" s="103"/>
      <c r="O10" s="100"/>
    </row>
    <row r="11" spans="1:15" ht="18.75" x14ac:dyDescent="0.3">
      <c r="A11" s="3" t="s">
        <v>11</v>
      </c>
      <c r="B11" s="62" t="s">
        <v>6</v>
      </c>
      <c r="C11" s="62"/>
      <c r="D11" s="30">
        <v>343</v>
      </c>
      <c r="E11" s="31">
        <v>311.25</v>
      </c>
      <c r="F11" s="30">
        <v>343</v>
      </c>
      <c r="G11" s="31">
        <v>311.25</v>
      </c>
      <c r="H11" s="32">
        <f t="shared" si="0"/>
        <v>100</v>
      </c>
      <c r="I11" s="6">
        <f t="shared" si="1"/>
        <v>0</v>
      </c>
      <c r="J11" s="14">
        <f t="shared" si="5"/>
        <v>100</v>
      </c>
      <c r="K11" s="17">
        <f t="shared" si="2"/>
        <v>0</v>
      </c>
      <c r="L11" s="20">
        <f t="shared" si="3"/>
        <v>90.743440233236157</v>
      </c>
      <c r="M11" s="59">
        <f t="shared" si="4"/>
        <v>-31.75</v>
      </c>
      <c r="N11" s="103"/>
      <c r="O11" s="100"/>
    </row>
    <row r="12" spans="1:15" ht="18.75" x14ac:dyDescent="0.3">
      <c r="A12" s="3" t="s">
        <v>12</v>
      </c>
      <c r="B12" s="62" t="s">
        <v>6</v>
      </c>
      <c r="C12" s="62" t="s">
        <v>47</v>
      </c>
      <c r="D12" s="30">
        <v>890</v>
      </c>
      <c r="E12" s="31">
        <v>750.75</v>
      </c>
      <c r="F12" s="30">
        <v>890</v>
      </c>
      <c r="G12" s="31">
        <v>750.75</v>
      </c>
      <c r="H12" s="32">
        <f t="shared" si="0"/>
        <v>100</v>
      </c>
      <c r="I12" s="6">
        <f t="shared" si="1"/>
        <v>0</v>
      </c>
      <c r="J12" s="14">
        <f t="shared" si="5"/>
        <v>100</v>
      </c>
      <c r="K12" s="17">
        <f t="shared" si="2"/>
        <v>0</v>
      </c>
      <c r="L12" s="20">
        <f t="shared" si="3"/>
        <v>84.353932584269671</v>
      </c>
      <c r="M12" s="59">
        <f t="shared" si="4"/>
        <v>-139.25</v>
      </c>
      <c r="N12" s="103"/>
      <c r="O12" s="100"/>
    </row>
    <row r="13" spans="1:15" ht="57" customHeight="1" x14ac:dyDescent="0.3">
      <c r="A13" s="3" t="s">
        <v>13</v>
      </c>
      <c r="B13" s="62" t="s">
        <v>6</v>
      </c>
      <c r="C13" s="62" t="s">
        <v>51</v>
      </c>
      <c r="D13" s="30">
        <v>150.33333333333334</v>
      </c>
      <c r="E13" s="31">
        <v>102.875</v>
      </c>
      <c r="F13" s="30">
        <v>178.66666666666666</v>
      </c>
      <c r="G13" s="31">
        <v>102.875</v>
      </c>
      <c r="H13" s="33">
        <f t="shared" si="0"/>
        <v>118.84700665188468</v>
      </c>
      <c r="I13" s="27">
        <f t="shared" si="1"/>
        <v>28.333333333333314</v>
      </c>
      <c r="J13" s="15">
        <f t="shared" si="5"/>
        <v>100</v>
      </c>
      <c r="K13" s="26">
        <f t="shared" si="2"/>
        <v>0</v>
      </c>
      <c r="L13" s="20">
        <f t="shared" si="3"/>
        <v>57.579291044776127</v>
      </c>
      <c r="M13" s="59">
        <f t="shared" si="4"/>
        <v>-75.791666666666657</v>
      </c>
      <c r="N13" s="18"/>
      <c r="O13" s="2"/>
    </row>
    <row r="14" spans="1:15" ht="18.75" x14ac:dyDescent="0.3">
      <c r="A14" s="3" t="s">
        <v>67</v>
      </c>
      <c r="B14" s="62" t="s">
        <v>6</v>
      </c>
      <c r="C14" s="62"/>
      <c r="D14" s="30">
        <v>447.5</v>
      </c>
      <c r="E14" s="31">
        <v>169.33333333333334</v>
      </c>
      <c r="F14" s="30">
        <v>277.5</v>
      </c>
      <c r="G14" s="31">
        <v>169.33333333333334</v>
      </c>
      <c r="H14" s="32">
        <f t="shared" si="0"/>
        <v>62.011173184357538</v>
      </c>
      <c r="I14" s="11">
        <f t="shared" si="1"/>
        <v>-170</v>
      </c>
      <c r="J14" s="15">
        <f t="shared" si="5"/>
        <v>100</v>
      </c>
      <c r="K14" s="26">
        <f t="shared" si="2"/>
        <v>0</v>
      </c>
      <c r="L14" s="20">
        <f t="shared" si="3"/>
        <v>61.021021021021028</v>
      </c>
      <c r="M14" s="59">
        <f t="shared" si="4"/>
        <v>-108.16666666666666</v>
      </c>
      <c r="N14" s="18"/>
      <c r="O14" s="2"/>
    </row>
    <row r="15" spans="1:15" ht="18.75" x14ac:dyDescent="0.3">
      <c r="A15" s="3" t="s">
        <v>14</v>
      </c>
      <c r="B15" s="62" t="s">
        <v>6</v>
      </c>
      <c r="C15" s="62"/>
      <c r="D15" s="30">
        <v>549.33333333333337</v>
      </c>
      <c r="E15" s="31">
        <v>484.44</v>
      </c>
      <c r="F15" s="30">
        <v>549.33333333333337</v>
      </c>
      <c r="G15" s="31">
        <v>484.44</v>
      </c>
      <c r="H15" s="32">
        <f t="shared" si="0"/>
        <v>100</v>
      </c>
      <c r="I15" s="11">
        <f t="shared" si="1"/>
        <v>0</v>
      </c>
      <c r="J15" s="15">
        <f t="shared" si="5"/>
        <v>100</v>
      </c>
      <c r="K15" s="26">
        <f t="shared" si="2"/>
        <v>0</v>
      </c>
      <c r="L15" s="20">
        <f t="shared" si="3"/>
        <v>88.186893203883486</v>
      </c>
      <c r="M15" s="59">
        <f t="shared" si="4"/>
        <v>-64.893333333333374</v>
      </c>
      <c r="N15" s="18"/>
      <c r="O15" s="2"/>
    </row>
    <row r="16" spans="1:15" ht="93.75" x14ac:dyDescent="0.3">
      <c r="A16" s="3" t="s">
        <v>15</v>
      </c>
      <c r="B16" s="62" t="s">
        <v>6</v>
      </c>
      <c r="C16" s="62" t="s">
        <v>65</v>
      </c>
      <c r="D16" s="30">
        <v>1213.6666666666667</v>
      </c>
      <c r="E16" s="31">
        <v>902.15</v>
      </c>
      <c r="F16" s="30">
        <v>1213.6666666666667</v>
      </c>
      <c r="G16" s="31">
        <v>1202.8666666666666</v>
      </c>
      <c r="H16" s="32">
        <f t="shared" si="0"/>
        <v>100</v>
      </c>
      <c r="I16" s="11">
        <f t="shared" si="1"/>
        <v>0</v>
      </c>
      <c r="J16" s="14">
        <f t="shared" si="5"/>
        <v>133.33333333333331</v>
      </c>
      <c r="K16" s="17">
        <f t="shared" si="2"/>
        <v>300.71666666666658</v>
      </c>
      <c r="L16" s="20">
        <f t="shared" si="3"/>
        <v>99.110134578412513</v>
      </c>
      <c r="M16" s="59">
        <f t="shared" si="4"/>
        <v>-10.800000000000182</v>
      </c>
      <c r="N16" s="103">
        <f>SUM(L16:L22)/7</f>
        <v>88.212947666495893</v>
      </c>
      <c r="O16" s="100">
        <f>SUM(M16:M22)/7</f>
        <v>-67.76035714285716</v>
      </c>
    </row>
    <row r="17" spans="1:15" ht="18.75" x14ac:dyDescent="0.3">
      <c r="A17" s="3" t="s">
        <v>35</v>
      </c>
      <c r="B17" s="62" t="s">
        <v>8</v>
      </c>
      <c r="C17" s="62" t="s">
        <v>48</v>
      </c>
      <c r="D17" s="30">
        <v>216.53333333333333</v>
      </c>
      <c r="E17" s="31">
        <v>172.69</v>
      </c>
      <c r="F17" s="30">
        <v>216.53333333333333</v>
      </c>
      <c r="G17" s="31">
        <v>172.69</v>
      </c>
      <c r="H17" s="32">
        <f t="shared" si="0"/>
        <v>100</v>
      </c>
      <c r="I17" s="6">
        <f t="shared" si="1"/>
        <v>0</v>
      </c>
      <c r="J17" s="14">
        <f t="shared" si="5"/>
        <v>100</v>
      </c>
      <c r="K17" s="17">
        <f t="shared" si="2"/>
        <v>0</v>
      </c>
      <c r="L17" s="20">
        <f t="shared" si="3"/>
        <v>79.752155172413794</v>
      </c>
      <c r="M17" s="59">
        <f>G18-F18</f>
        <v>-77.237500000000011</v>
      </c>
      <c r="N17" s="103"/>
      <c r="O17" s="100"/>
    </row>
    <row r="18" spans="1:15" ht="18.75" x14ac:dyDescent="0.3">
      <c r="A18" s="3" t="s">
        <v>36</v>
      </c>
      <c r="B18" s="62" t="s">
        <v>6</v>
      </c>
      <c r="C18" s="62" t="s">
        <v>41</v>
      </c>
      <c r="D18" s="30">
        <v>439</v>
      </c>
      <c r="E18" s="31">
        <v>361.76249999999999</v>
      </c>
      <c r="F18" s="30">
        <v>439</v>
      </c>
      <c r="G18" s="31">
        <v>361.76249999999999</v>
      </c>
      <c r="H18" s="32">
        <f t="shared" si="0"/>
        <v>100</v>
      </c>
      <c r="I18" s="6">
        <f t="shared" si="1"/>
        <v>0</v>
      </c>
      <c r="J18" s="14">
        <f t="shared" si="5"/>
        <v>100</v>
      </c>
      <c r="K18" s="17">
        <f t="shared" si="2"/>
        <v>0</v>
      </c>
      <c r="L18" s="20">
        <f t="shared" si="3"/>
        <v>82.406036446469244</v>
      </c>
      <c r="M18" s="59">
        <f t="shared" ref="M18:M27" si="6">G18-F18</f>
        <v>-77.237500000000011</v>
      </c>
      <c r="N18" s="103"/>
      <c r="O18" s="100"/>
    </row>
    <row r="19" spans="1:15" ht="37.5" x14ac:dyDescent="0.3">
      <c r="A19" s="3" t="s">
        <v>37</v>
      </c>
      <c r="B19" s="62" t="s">
        <v>6</v>
      </c>
      <c r="C19" s="62" t="s">
        <v>52</v>
      </c>
      <c r="D19" s="30">
        <v>636.66666666666663</v>
      </c>
      <c r="E19" s="31">
        <v>499.80500000000001</v>
      </c>
      <c r="F19" s="30">
        <v>633.79</v>
      </c>
      <c r="G19" s="31">
        <v>499.80500000000001</v>
      </c>
      <c r="H19" s="32">
        <f t="shared" si="0"/>
        <v>99.548167539267013</v>
      </c>
      <c r="I19" s="6">
        <f t="shared" si="1"/>
        <v>-2.8766666666666652</v>
      </c>
      <c r="J19" s="14">
        <f t="shared" si="5"/>
        <v>100</v>
      </c>
      <c r="K19" s="17">
        <f t="shared" si="2"/>
        <v>0</v>
      </c>
      <c r="L19" s="20">
        <f t="shared" si="3"/>
        <v>78.85971694094259</v>
      </c>
      <c r="M19" s="59">
        <f t="shared" si="6"/>
        <v>-133.98499999999996</v>
      </c>
      <c r="N19" s="103"/>
      <c r="O19" s="100"/>
    </row>
    <row r="20" spans="1:15" ht="38.25" customHeight="1" x14ac:dyDescent="0.3">
      <c r="A20" s="3" t="s">
        <v>38</v>
      </c>
      <c r="B20" s="62" t="s">
        <v>6</v>
      </c>
      <c r="C20" s="62" t="s">
        <v>52</v>
      </c>
      <c r="D20" s="30">
        <v>692</v>
      </c>
      <c r="E20" s="31">
        <v>739</v>
      </c>
      <c r="F20" s="30">
        <v>692</v>
      </c>
      <c r="G20" s="31">
        <v>739</v>
      </c>
      <c r="H20" s="32">
        <f t="shared" si="0"/>
        <v>100</v>
      </c>
      <c r="I20" s="6">
        <f t="shared" si="1"/>
        <v>0</v>
      </c>
      <c r="J20" s="14">
        <f t="shared" si="5"/>
        <v>100</v>
      </c>
      <c r="K20" s="17">
        <f t="shared" si="2"/>
        <v>0</v>
      </c>
      <c r="L20" s="20">
        <f t="shared" si="3"/>
        <v>106.79190751445087</v>
      </c>
      <c r="M20" s="59">
        <f t="shared" si="6"/>
        <v>47</v>
      </c>
      <c r="N20" s="103"/>
      <c r="O20" s="100"/>
    </row>
    <row r="21" spans="1:15" ht="37.5" x14ac:dyDescent="0.3">
      <c r="A21" s="3" t="s">
        <v>16</v>
      </c>
      <c r="B21" s="62" t="s">
        <v>8</v>
      </c>
      <c r="C21" s="62" t="s">
        <v>52</v>
      </c>
      <c r="D21" s="30">
        <v>128.33333333333334</v>
      </c>
      <c r="E21" s="31">
        <v>117.25</v>
      </c>
      <c r="F21" s="30">
        <v>128.33333333333334</v>
      </c>
      <c r="G21" s="31">
        <v>117.25</v>
      </c>
      <c r="H21" s="32">
        <f t="shared" si="0"/>
        <v>100</v>
      </c>
      <c r="I21" s="6">
        <f t="shared" si="1"/>
        <v>0</v>
      </c>
      <c r="J21" s="14">
        <f t="shared" si="5"/>
        <v>100</v>
      </c>
      <c r="K21" s="17">
        <f t="shared" si="2"/>
        <v>0</v>
      </c>
      <c r="L21" s="20">
        <f t="shared" si="3"/>
        <v>91.36363636363636</v>
      </c>
      <c r="M21" s="59">
        <f t="shared" si="6"/>
        <v>-11.083333333333343</v>
      </c>
      <c r="N21" s="103"/>
      <c r="O21" s="100"/>
    </row>
    <row r="22" spans="1:15" ht="18.75" x14ac:dyDescent="0.3">
      <c r="A22" s="3" t="s">
        <v>39</v>
      </c>
      <c r="B22" s="62" t="s">
        <v>6</v>
      </c>
      <c r="C22" s="62"/>
      <c r="D22" s="30">
        <v>1014.6666666666666</v>
      </c>
      <c r="E22" s="31">
        <v>803.6875</v>
      </c>
      <c r="F22" s="30">
        <v>1014.6666666666666</v>
      </c>
      <c r="G22" s="31">
        <v>803.6875</v>
      </c>
      <c r="H22" s="32">
        <f t="shared" si="0"/>
        <v>100</v>
      </c>
      <c r="I22" s="6">
        <f t="shared" si="1"/>
        <v>0</v>
      </c>
      <c r="J22" s="14">
        <f t="shared" si="5"/>
        <v>100</v>
      </c>
      <c r="K22" s="17">
        <f t="shared" si="2"/>
        <v>0</v>
      </c>
      <c r="L22" s="20">
        <f t="shared" si="3"/>
        <v>79.207046649145866</v>
      </c>
      <c r="M22" s="59">
        <f t="shared" si="6"/>
        <v>-210.97916666666663</v>
      </c>
      <c r="N22" s="103"/>
      <c r="O22" s="100"/>
    </row>
    <row r="23" spans="1:15" ht="18.75" x14ac:dyDescent="0.3">
      <c r="A23" s="3" t="s">
        <v>17</v>
      </c>
      <c r="B23" s="62" t="s">
        <v>9</v>
      </c>
      <c r="C23" s="62"/>
      <c r="D23" s="30">
        <v>156</v>
      </c>
      <c r="E23" s="31">
        <v>148.75</v>
      </c>
      <c r="F23" s="30">
        <v>151.33333333333334</v>
      </c>
      <c r="G23" s="31">
        <v>148.75</v>
      </c>
      <c r="H23" s="32">
        <f t="shared" si="0"/>
        <v>97.008547008547026</v>
      </c>
      <c r="I23" s="6">
        <f t="shared" si="1"/>
        <v>-4.6666666666666572</v>
      </c>
      <c r="J23" s="14">
        <f t="shared" si="5"/>
        <v>100</v>
      </c>
      <c r="K23" s="17">
        <f t="shared" si="2"/>
        <v>0</v>
      </c>
      <c r="L23" s="20">
        <f t="shared" si="3"/>
        <v>98.292951541850215</v>
      </c>
      <c r="M23" s="59">
        <f t="shared" si="6"/>
        <v>-2.5833333333333428</v>
      </c>
      <c r="N23" s="18"/>
      <c r="O23" s="2"/>
    </row>
    <row r="24" spans="1:15" ht="18.75" x14ac:dyDescent="0.3">
      <c r="A24" s="3" t="s">
        <v>18</v>
      </c>
      <c r="B24" s="62" t="s">
        <v>6</v>
      </c>
      <c r="C24" s="62" t="s">
        <v>53</v>
      </c>
      <c r="D24" s="30">
        <v>111</v>
      </c>
      <c r="E24" s="31">
        <v>96.7</v>
      </c>
      <c r="F24" s="30">
        <v>111</v>
      </c>
      <c r="G24" s="31">
        <v>96.7</v>
      </c>
      <c r="H24" s="32">
        <f t="shared" si="0"/>
        <v>100</v>
      </c>
      <c r="I24" s="6">
        <f t="shared" si="1"/>
        <v>0</v>
      </c>
      <c r="J24" s="14">
        <f t="shared" si="5"/>
        <v>100</v>
      </c>
      <c r="K24" s="17">
        <f t="shared" si="2"/>
        <v>0</v>
      </c>
      <c r="L24" s="20">
        <f t="shared" si="3"/>
        <v>87.117117117117118</v>
      </c>
      <c r="M24" s="59">
        <f t="shared" si="6"/>
        <v>-14.299999999999997</v>
      </c>
      <c r="N24" s="18"/>
      <c r="O24" s="2"/>
    </row>
    <row r="25" spans="1:15" ht="56.25" x14ac:dyDescent="0.3">
      <c r="A25" s="3" t="s">
        <v>19</v>
      </c>
      <c r="B25" s="62" t="s">
        <v>6</v>
      </c>
      <c r="C25" s="62" t="s">
        <v>54</v>
      </c>
      <c r="D25" s="30">
        <v>332.66666666666669</v>
      </c>
      <c r="E25" s="31">
        <v>267.82749999999999</v>
      </c>
      <c r="F25" s="30">
        <v>301.66666666666669</v>
      </c>
      <c r="G25" s="31">
        <v>267.82749999999999</v>
      </c>
      <c r="H25" s="32">
        <f t="shared" si="0"/>
        <v>90.681362725450896</v>
      </c>
      <c r="I25" s="6">
        <f t="shared" si="1"/>
        <v>-31</v>
      </c>
      <c r="J25" s="14">
        <f t="shared" si="5"/>
        <v>100</v>
      </c>
      <c r="K25" s="17">
        <f t="shared" si="2"/>
        <v>0</v>
      </c>
      <c r="L25" s="20">
        <f t="shared" si="3"/>
        <v>88.782596685082865</v>
      </c>
      <c r="M25" s="59">
        <f t="shared" si="6"/>
        <v>-33.839166666666699</v>
      </c>
      <c r="N25" s="18"/>
      <c r="O25" s="2"/>
    </row>
    <row r="26" spans="1:15" ht="56.25" x14ac:dyDescent="0.3">
      <c r="A26" s="3" t="s">
        <v>40</v>
      </c>
      <c r="B26" s="62" t="s">
        <v>6</v>
      </c>
      <c r="C26" s="62" t="s">
        <v>55</v>
      </c>
      <c r="D26" s="30">
        <v>358.66666666666669</v>
      </c>
      <c r="E26" s="31">
        <v>330.73750000000001</v>
      </c>
      <c r="F26" s="30">
        <v>327</v>
      </c>
      <c r="G26" s="31">
        <v>330.73750000000001</v>
      </c>
      <c r="H26" s="32">
        <f t="shared" si="0"/>
        <v>91.171003717472104</v>
      </c>
      <c r="I26" s="6">
        <f t="shared" si="1"/>
        <v>-31.666666666666686</v>
      </c>
      <c r="J26" s="14">
        <f t="shared" si="5"/>
        <v>100</v>
      </c>
      <c r="K26" s="17">
        <f t="shared" si="2"/>
        <v>0</v>
      </c>
      <c r="L26" s="20">
        <f t="shared" si="3"/>
        <v>101.14296636085626</v>
      </c>
      <c r="M26" s="59">
        <f t="shared" si="6"/>
        <v>3.7375000000000114</v>
      </c>
      <c r="N26" s="18"/>
      <c r="O26" s="2"/>
    </row>
    <row r="27" spans="1:15" ht="18.75" x14ac:dyDescent="0.3">
      <c r="A27" s="3" t="s">
        <v>20</v>
      </c>
      <c r="B27" s="62" t="s">
        <v>6</v>
      </c>
      <c r="C27" s="62" t="s">
        <v>56</v>
      </c>
      <c r="D27" s="30">
        <v>920</v>
      </c>
      <c r="E27" s="31">
        <v>690.75</v>
      </c>
      <c r="F27" s="30">
        <v>920</v>
      </c>
      <c r="G27" s="31">
        <v>690.75</v>
      </c>
      <c r="H27" s="32">
        <f t="shared" si="0"/>
        <v>100</v>
      </c>
      <c r="I27" s="6">
        <f t="shared" si="1"/>
        <v>0</v>
      </c>
      <c r="J27" s="14">
        <f t="shared" si="5"/>
        <v>100</v>
      </c>
      <c r="K27" s="17">
        <f t="shared" si="2"/>
        <v>0</v>
      </c>
      <c r="L27" s="20">
        <f t="shared" si="3"/>
        <v>75.081521739130437</v>
      </c>
      <c r="M27" s="59">
        <f t="shared" si="6"/>
        <v>-229.25</v>
      </c>
      <c r="N27" s="18"/>
      <c r="O27" s="2"/>
    </row>
    <row r="28" spans="1:15" ht="18.75" x14ac:dyDescent="0.3">
      <c r="A28" s="3" t="s">
        <v>21</v>
      </c>
      <c r="B28" s="62" t="s">
        <v>6</v>
      </c>
      <c r="C28" s="62"/>
      <c r="D28" s="30">
        <v>58</v>
      </c>
      <c r="E28" s="31">
        <v>45.7</v>
      </c>
      <c r="F28" s="30">
        <v>48</v>
      </c>
      <c r="G28" s="31">
        <v>45.7</v>
      </c>
      <c r="H28" s="32">
        <f t="shared" si="0"/>
        <v>82.758620689655174</v>
      </c>
      <c r="I28" s="6">
        <f t="shared" si="1"/>
        <v>-10</v>
      </c>
      <c r="J28" s="14">
        <f t="shared" si="5"/>
        <v>100</v>
      </c>
      <c r="K28" s="17">
        <f t="shared" si="2"/>
        <v>0</v>
      </c>
      <c r="L28" s="20">
        <f t="shared" si="3"/>
        <v>95.208333333333343</v>
      </c>
      <c r="M28" s="59">
        <f>G29-F29</f>
        <v>-944.40333333333319</v>
      </c>
      <c r="N28" s="18"/>
      <c r="O28" s="2"/>
    </row>
    <row r="29" spans="1:15" ht="18.75" x14ac:dyDescent="0.3">
      <c r="A29" s="3" t="s">
        <v>22</v>
      </c>
      <c r="B29" s="62" t="s">
        <v>6</v>
      </c>
      <c r="C29" s="62" t="s">
        <v>57</v>
      </c>
      <c r="D29" s="30">
        <v>3446.1533333333332</v>
      </c>
      <c r="E29" s="31">
        <v>2501.75</v>
      </c>
      <c r="F29" s="30">
        <v>3446.1533333333332</v>
      </c>
      <c r="G29" s="31">
        <v>2501.75</v>
      </c>
      <c r="H29" s="32">
        <f t="shared" si="0"/>
        <v>100</v>
      </c>
      <c r="I29" s="6">
        <f t="shared" si="1"/>
        <v>0</v>
      </c>
      <c r="J29" s="14">
        <f t="shared" si="5"/>
        <v>100</v>
      </c>
      <c r="K29" s="17">
        <f t="shared" si="2"/>
        <v>0</v>
      </c>
      <c r="L29" s="20">
        <f t="shared" si="3"/>
        <v>72.595434910034967</v>
      </c>
      <c r="M29" s="59">
        <f>G29-F29</f>
        <v>-944.40333333333319</v>
      </c>
      <c r="N29" s="18"/>
      <c r="O29" s="2"/>
    </row>
    <row r="30" spans="1:15" ht="18.75" x14ac:dyDescent="0.3">
      <c r="A30" s="3" t="s">
        <v>23</v>
      </c>
      <c r="B30" s="62" t="s">
        <v>6</v>
      </c>
      <c r="C30" s="62" t="s">
        <v>58</v>
      </c>
      <c r="D30" s="30">
        <v>64.333333333333329</v>
      </c>
      <c r="E30" s="31">
        <v>61.1875</v>
      </c>
      <c r="F30" s="30">
        <v>61.333333333333336</v>
      </c>
      <c r="G30" s="31">
        <v>61.1875</v>
      </c>
      <c r="H30" s="32">
        <f t="shared" si="0"/>
        <v>95.336787564766851</v>
      </c>
      <c r="I30" s="6">
        <f t="shared" si="1"/>
        <v>-2.9999999999999929</v>
      </c>
      <c r="J30" s="14">
        <f t="shared" si="5"/>
        <v>100</v>
      </c>
      <c r="K30" s="17">
        <f t="shared" si="2"/>
        <v>0</v>
      </c>
      <c r="L30" s="20">
        <f t="shared" si="3"/>
        <v>99.762228260869563</v>
      </c>
      <c r="M30" s="59">
        <f>G31-F31</f>
        <v>-14.666666666666671</v>
      </c>
      <c r="N30" s="18"/>
      <c r="O30" s="2"/>
    </row>
    <row r="31" spans="1:15" ht="37.5" x14ac:dyDescent="0.3">
      <c r="A31" s="3" t="s">
        <v>24</v>
      </c>
      <c r="B31" s="62" t="s">
        <v>6</v>
      </c>
      <c r="C31" s="62"/>
      <c r="D31" s="30">
        <v>100.66666666666667</v>
      </c>
      <c r="E31" s="31">
        <v>86</v>
      </c>
      <c r="F31" s="30">
        <v>100.66666666666667</v>
      </c>
      <c r="G31" s="31">
        <v>86</v>
      </c>
      <c r="H31" s="32">
        <f t="shared" si="0"/>
        <v>100</v>
      </c>
      <c r="I31" s="6">
        <f t="shared" si="1"/>
        <v>0</v>
      </c>
      <c r="J31" s="14">
        <f t="shared" si="5"/>
        <v>100</v>
      </c>
      <c r="K31" s="17">
        <f t="shared" si="2"/>
        <v>0</v>
      </c>
      <c r="L31" s="20">
        <f t="shared" si="3"/>
        <v>85.430463576158928</v>
      </c>
      <c r="M31" s="59">
        <f t="shared" ref="M31:M46" si="7">G31-F31</f>
        <v>-14.666666666666671</v>
      </c>
      <c r="N31" s="103">
        <f>SUM(L31:L32)/2</f>
        <v>86.630164206015536</v>
      </c>
      <c r="O31" s="100">
        <f>SUM(M31:M32)/2</f>
        <v>-13.005833333333328</v>
      </c>
    </row>
    <row r="32" spans="1:15" ht="37.5" x14ac:dyDescent="0.3">
      <c r="A32" s="3" t="s">
        <v>0</v>
      </c>
      <c r="B32" s="62" t="s">
        <v>6</v>
      </c>
      <c r="C32" s="62"/>
      <c r="D32" s="30">
        <v>93.219999999999985</v>
      </c>
      <c r="E32" s="31">
        <v>81.875</v>
      </c>
      <c r="F32" s="30">
        <v>93.219999999999985</v>
      </c>
      <c r="G32" s="31">
        <v>81.875</v>
      </c>
      <c r="H32" s="32">
        <f t="shared" si="0"/>
        <v>100</v>
      </c>
      <c r="I32" s="6">
        <f t="shared" si="1"/>
        <v>0</v>
      </c>
      <c r="J32" s="14">
        <f t="shared" si="5"/>
        <v>100</v>
      </c>
      <c r="K32" s="17">
        <f t="shared" si="2"/>
        <v>0</v>
      </c>
      <c r="L32" s="59">
        <f t="shared" si="3"/>
        <v>87.829864835872144</v>
      </c>
      <c r="M32" s="59">
        <f t="shared" si="7"/>
        <v>-11.344999999999985</v>
      </c>
      <c r="N32" s="103"/>
      <c r="O32" s="100"/>
    </row>
    <row r="33" spans="1:15" ht="18.75" x14ac:dyDescent="0.3">
      <c r="A33" s="3" t="s">
        <v>25</v>
      </c>
      <c r="B33" s="62" t="s">
        <v>6</v>
      </c>
      <c r="C33" s="62" t="s">
        <v>53</v>
      </c>
      <c r="D33" s="30">
        <v>116.66666666666667</v>
      </c>
      <c r="E33" s="31">
        <v>100.15</v>
      </c>
      <c r="F33" s="30">
        <v>116.66666666666667</v>
      </c>
      <c r="G33" s="31">
        <v>100.15</v>
      </c>
      <c r="H33" s="32">
        <f t="shared" si="0"/>
        <v>100</v>
      </c>
      <c r="I33" s="6">
        <f t="shared" si="1"/>
        <v>0</v>
      </c>
      <c r="J33" s="14">
        <f t="shared" si="5"/>
        <v>100</v>
      </c>
      <c r="K33" s="17">
        <f t="shared" si="2"/>
        <v>0</v>
      </c>
      <c r="L33" s="20">
        <f t="shared" si="3"/>
        <v>85.842857142857142</v>
      </c>
      <c r="M33" s="59">
        <f t="shared" si="7"/>
        <v>-16.516666666666666</v>
      </c>
      <c r="N33" s="103">
        <f>SUM(L33:L38)/6</f>
        <v>80.456665042665634</v>
      </c>
      <c r="O33" s="100">
        <f>SUM(M33:M38)/6</f>
        <v>-21.943194444444444</v>
      </c>
    </row>
    <row r="34" spans="1:15" ht="18.75" x14ac:dyDescent="0.3">
      <c r="A34" s="3" t="s">
        <v>63</v>
      </c>
      <c r="B34" s="62" t="s">
        <v>6</v>
      </c>
      <c r="C34" s="62"/>
      <c r="D34" s="30">
        <v>74</v>
      </c>
      <c r="E34" s="31">
        <v>64.0625</v>
      </c>
      <c r="F34" s="30">
        <v>74</v>
      </c>
      <c r="G34" s="31">
        <v>64.0625</v>
      </c>
      <c r="H34" s="32">
        <f t="shared" si="0"/>
        <v>100</v>
      </c>
      <c r="I34" s="6">
        <f t="shared" si="1"/>
        <v>0</v>
      </c>
      <c r="J34" s="14">
        <f t="shared" si="5"/>
        <v>100</v>
      </c>
      <c r="K34" s="17">
        <f t="shared" si="2"/>
        <v>0</v>
      </c>
      <c r="L34" s="20">
        <f t="shared" si="3"/>
        <v>86.570945945945937</v>
      </c>
      <c r="M34" s="59">
        <f t="shared" si="7"/>
        <v>-9.9375</v>
      </c>
      <c r="N34" s="103"/>
      <c r="O34" s="100"/>
    </row>
    <row r="35" spans="1:15" ht="18.75" x14ac:dyDescent="0.3">
      <c r="A35" s="3" t="s">
        <v>26</v>
      </c>
      <c r="B35" s="62" t="s">
        <v>6</v>
      </c>
      <c r="C35" s="62" t="s">
        <v>59</v>
      </c>
      <c r="D35" s="30">
        <v>81.333333333333329</v>
      </c>
      <c r="E35" s="31">
        <v>65.7</v>
      </c>
      <c r="F35" s="30">
        <v>79.666666666666671</v>
      </c>
      <c r="G35" s="31">
        <v>65.7</v>
      </c>
      <c r="H35" s="32">
        <f t="shared" si="0"/>
        <v>97.950819672131161</v>
      </c>
      <c r="I35" s="6">
        <f t="shared" si="1"/>
        <v>-1.6666666666666572</v>
      </c>
      <c r="J35" s="14">
        <f t="shared" si="5"/>
        <v>100</v>
      </c>
      <c r="K35" s="17">
        <f t="shared" si="2"/>
        <v>0</v>
      </c>
      <c r="L35" s="20">
        <f t="shared" si="3"/>
        <v>82.46861924686192</v>
      </c>
      <c r="M35" s="59">
        <f t="shared" si="7"/>
        <v>-13.966666666666669</v>
      </c>
      <c r="N35" s="103"/>
      <c r="O35" s="100"/>
    </row>
    <row r="36" spans="1:15" ht="18.75" x14ac:dyDescent="0.3">
      <c r="A36" s="3" t="s">
        <v>42</v>
      </c>
      <c r="B36" s="62" t="s">
        <v>6</v>
      </c>
      <c r="C36" s="62" t="s">
        <v>53</v>
      </c>
      <c r="D36" s="30">
        <v>97.833333333333329</v>
      </c>
      <c r="E36" s="31">
        <v>68.4375</v>
      </c>
      <c r="F36" s="30">
        <v>97.833333333333329</v>
      </c>
      <c r="G36" s="31">
        <v>68.4375</v>
      </c>
      <c r="H36" s="32">
        <f t="shared" si="0"/>
        <v>100</v>
      </c>
      <c r="I36" s="6">
        <f t="shared" si="1"/>
        <v>0</v>
      </c>
      <c r="J36" s="14">
        <f t="shared" si="5"/>
        <v>100</v>
      </c>
      <c r="K36" s="17">
        <f t="shared" si="2"/>
        <v>0</v>
      </c>
      <c r="L36" s="20">
        <f t="shared" si="3"/>
        <v>69.95315161839865</v>
      </c>
      <c r="M36" s="59">
        <f t="shared" si="7"/>
        <v>-29.395833333333329</v>
      </c>
      <c r="N36" s="103"/>
      <c r="O36" s="100"/>
    </row>
    <row r="37" spans="1:15" ht="18.75" x14ac:dyDescent="0.3">
      <c r="A37" s="3" t="s">
        <v>43</v>
      </c>
      <c r="B37" s="62" t="s">
        <v>6</v>
      </c>
      <c r="C37" s="62" t="s">
        <v>45</v>
      </c>
      <c r="D37" s="30">
        <v>143.73333333333332</v>
      </c>
      <c r="E37" s="31">
        <v>110.29666666666667</v>
      </c>
      <c r="F37" s="30">
        <v>143.73333333333332</v>
      </c>
      <c r="G37" s="31">
        <v>110.29666666666667</v>
      </c>
      <c r="H37" s="32">
        <f t="shared" si="0"/>
        <v>100</v>
      </c>
      <c r="I37" s="6">
        <f t="shared" si="1"/>
        <v>0</v>
      </c>
      <c r="J37" s="14">
        <f t="shared" si="5"/>
        <v>100</v>
      </c>
      <c r="K37" s="17">
        <f t="shared" si="2"/>
        <v>0</v>
      </c>
      <c r="L37" s="20">
        <f t="shared" si="3"/>
        <v>76.737012987013003</v>
      </c>
      <c r="M37" s="59">
        <f t="shared" si="7"/>
        <v>-33.436666666666653</v>
      </c>
      <c r="N37" s="103"/>
      <c r="O37" s="100"/>
    </row>
    <row r="38" spans="1:15" ht="18.75" x14ac:dyDescent="0.3">
      <c r="A38" s="3" t="s">
        <v>44</v>
      </c>
      <c r="B38" s="62" t="s">
        <v>6</v>
      </c>
      <c r="C38" s="62" t="s">
        <v>41</v>
      </c>
      <c r="D38" s="30">
        <v>150.83333333333334</v>
      </c>
      <c r="E38" s="31">
        <v>122.42749999999999</v>
      </c>
      <c r="F38" s="30">
        <v>150.83333333333334</v>
      </c>
      <c r="G38" s="31">
        <v>122.42749999999999</v>
      </c>
      <c r="H38" s="32">
        <f t="shared" si="0"/>
        <v>100</v>
      </c>
      <c r="I38" s="6">
        <f t="shared" si="1"/>
        <v>0</v>
      </c>
      <c r="J38" s="14">
        <f t="shared" si="5"/>
        <v>100</v>
      </c>
      <c r="K38" s="17">
        <f t="shared" si="2"/>
        <v>0</v>
      </c>
      <c r="L38" s="20">
        <f t="shared" si="3"/>
        <v>81.167403314917124</v>
      </c>
      <c r="M38" s="59">
        <f t="shared" si="7"/>
        <v>-28.405833333333348</v>
      </c>
      <c r="N38" s="103"/>
      <c r="O38" s="100"/>
    </row>
    <row r="39" spans="1:15" ht="18.75" x14ac:dyDescent="0.3">
      <c r="A39" s="3" t="s">
        <v>27</v>
      </c>
      <c r="B39" s="62" t="s">
        <v>6</v>
      </c>
      <c r="C39" s="62"/>
      <c r="D39" s="30">
        <v>109</v>
      </c>
      <c r="E39" s="31">
        <v>90.25</v>
      </c>
      <c r="F39" s="30">
        <v>107.33333333333333</v>
      </c>
      <c r="G39" s="31">
        <v>90.25</v>
      </c>
      <c r="H39" s="32">
        <f t="shared" si="0"/>
        <v>98.470948012232412</v>
      </c>
      <c r="I39" s="6">
        <f t="shared" si="1"/>
        <v>-1.6666666666666714</v>
      </c>
      <c r="J39" s="14">
        <f t="shared" si="5"/>
        <v>100</v>
      </c>
      <c r="K39" s="17">
        <f t="shared" si="2"/>
        <v>0</v>
      </c>
      <c r="L39" s="20">
        <f t="shared" si="3"/>
        <v>84.08385093167702</v>
      </c>
      <c r="M39" s="59">
        <f t="shared" si="7"/>
        <v>-17.083333333333329</v>
      </c>
      <c r="N39" s="103">
        <f>SUM(L39:L45)/6</f>
        <v>99.64583237349531</v>
      </c>
      <c r="O39" s="100">
        <f>SUM(M39:M45)/6</f>
        <v>-27.96875</v>
      </c>
    </row>
    <row r="40" spans="1:15" ht="18.75" x14ac:dyDescent="0.3">
      <c r="A40" s="3" t="s">
        <v>28</v>
      </c>
      <c r="B40" s="62" t="s">
        <v>6</v>
      </c>
      <c r="C40" s="62"/>
      <c r="D40" s="30">
        <v>103</v>
      </c>
      <c r="E40" s="31">
        <v>90.625</v>
      </c>
      <c r="F40" s="30">
        <v>103</v>
      </c>
      <c r="G40" s="31">
        <v>90.625</v>
      </c>
      <c r="H40" s="32">
        <f t="shared" si="0"/>
        <v>100</v>
      </c>
      <c r="I40" s="6">
        <f t="shared" si="1"/>
        <v>0</v>
      </c>
      <c r="J40" s="14">
        <f t="shared" si="5"/>
        <v>100</v>
      </c>
      <c r="K40" s="17">
        <f t="shared" si="2"/>
        <v>0</v>
      </c>
      <c r="L40" s="20">
        <f t="shared" si="3"/>
        <v>87.985436893203882</v>
      </c>
      <c r="M40" s="59">
        <f t="shared" si="7"/>
        <v>-12.375</v>
      </c>
      <c r="N40" s="103"/>
      <c r="O40" s="100"/>
    </row>
    <row r="41" spans="1:15" ht="18.75" x14ac:dyDescent="0.3">
      <c r="A41" s="3" t="s">
        <v>29</v>
      </c>
      <c r="B41" s="62" t="s">
        <v>6</v>
      </c>
      <c r="C41" s="62"/>
      <c r="D41" s="30">
        <v>94</v>
      </c>
      <c r="E41" s="31">
        <v>87.125</v>
      </c>
      <c r="F41" s="30">
        <v>99</v>
      </c>
      <c r="G41" s="31">
        <v>87.125</v>
      </c>
      <c r="H41" s="33">
        <f t="shared" si="0"/>
        <v>105.31914893617021</v>
      </c>
      <c r="I41" s="28">
        <f t="shared" si="1"/>
        <v>5</v>
      </c>
      <c r="J41" s="14">
        <f t="shared" si="5"/>
        <v>100</v>
      </c>
      <c r="K41" s="17">
        <f t="shared" si="2"/>
        <v>0</v>
      </c>
      <c r="L41" s="20">
        <f t="shared" si="3"/>
        <v>88.005050505050505</v>
      </c>
      <c r="M41" s="59">
        <f t="shared" si="7"/>
        <v>-11.875</v>
      </c>
      <c r="N41" s="103"/>
      <c r="O41" s="100"/>
    </row>
    <row r="42" spans="1:15" ht="18.75" x14ac:dyDescent="0.3">
      <c r="A42" s="3" t="s">
        <v>30</v>
      </c>
      <c r="B42" s="62" t="s">
        <v>6</v>
      </c>
      <c r="C42" s="62"/>
      <c r="D42" s="30">
        <v>122.66666666666667</v>
      </c>
      <c r="E42" s="31">
        <v>104.1875</v>
      </c>
      <c r="F42" s="30">
        <v>125</v>
      </c>
      <c r="G42" s="31">
        <v>104.1875</v>
      </c>
      <c r="H42" s="32">
        <f t="shared" si="0"/>
        <v>101.90217391304348</v>
      </c>
      <c r="I42" s="6">
        <f t="shared" si="1"/>
        <v>2.3333333333333286</v>
      </c>
      <c r="J42" s="14">
        <f t="shared" si="5"/>
        <v>100</v>
      </c>
      <c r="K42" s="17">
        <f t="shared" si="2"/>
        <v>0</v>
      </c>
      <c r="L42" s="20">
        <f t="shared" si="3"/>
        <v>83.350000000000009</v>
      </c>
      <c r="M42" s="59">
        <f t="shared" si="7"/>
        <v>-20.8125</v>
      </c>
      <c r="N42" s="103"/>
      <c r="O42" s="100"/>
    </row>
    <row r="43" spans="1:15" ht="18.75" x14ac:dyDescent="0.3">
      <c r="A43" s="3" t="s">
        <v>64</v>
      </c>
      <c r="B43" s="62" t="s">
        <v>6</v>
      </c>
      <c r="C43" s="62"/>
      <c r="D43" s="30">
        <v>111.33333333333333</v>
      </c>
      <c r="E43" s="31">
        <v>78.5</v>
      </c>
      <c r="F43" s="30">
        <v>111.33333333333333</v>
      </c>
      <c r="G43" s="31">
        <v>78.5</v>
      </c>
      <c r="H43" s="32">
        <f t="shared" si="0"/>
        <v>100</v>
      </c>
      <c r="I43" s="6">
        <f t="shared" si="1"/>
        <v>0</v>
      </c>
      <c r="J43" s="14">
        <f t="shared" si="5"/>
        <v>100</v>
      </c>
      <c r="K43" s="17">
        <f t="shared" si="2"/>
        <v>0</v>
      </c>
      <c r="L43" s="20">
        <f t="shared" si="3"/>
        <v>70.508982035928142</v>
      </c>
      <c r="M43" s="59">
        <f t="shared" si="7"/>
        <v>-32.833333333333329</v>
      </c>
      <c r="N43" s="103"/>
      <c r="O43" s="100"/>
    </row>
    <row r="44" spans="1:15" ht="37.5" x14ac:dyDescent="0.3">
      <c r="A44" s="3" t="s">
        <v>31</v>
      </c>
      <c r="B44" s="62" t="s">
        <v>6</v>
      </c>
      <c r="C44" s="62" t="s">
        <v>52</v>
      </c>
      <c r="D44" s="30">
        <v>242</v>
      </c>
      <c r="E44" s="31">
        <v>204.33333333333334</v>
      </c>
      <c r="F44" s="30">
        <v>184.5</v>
      </c>
      <c r="G44" s="31">
        <v>204.33333333333334</v>
      </c>
      <c r="H44" s="32">
        <f t="shared" si="0"/>
        <v>76.239669421487605</v>
      </c>
      <c r="I44" s="6">
        <f t="shared" si="1"/>
        <v>-57.5</v>
      </c>
      <c r="J44" s="14">
        <f t="shared" si="5"/>
        <v>100</v>
      </c>
      <c r="K44" s="17">
        <f t="shared" si="2"/>
        <v>0</v>
      </c>
      <c r="L44" s="20">
        <f t="shared" si="3"/>
        <v>110.74977416440832</v>
      </c>
      <c r="M44" s="59">
        <f t="shared" si="7"/>
        <v>19.833333333333343</v>
      </c>
      <c r="N44" s="103"/>
      <c r="O44" s="100"/>
    </row>
    <row r="45" spans="1:15" ht="37.5" x14ac:dyDescent="0.3">
      <c r="A45" s="3" t="s">
        <v>46</v>
      </c>
      <c r="B45" s="62" t="s">
        <v>6</v>
      </c>
      <c r="C45" s="62" t="s">
        <v>52</v>
      </c>
      <c r="D45" s="30">
        <v>305.33333333333331</v>
      </c>
      <c r="E45" s="31">
        <v>253</v>
      </c>
      <c r="F45" s="30">
        <v>345.66666666666669</v>
      </c>
      <c r="G45" s="31">
        <v>253</v>
      </c>
      <c r="H45" s="33">
        <f t="shared" si="0"/>
        <v>113.20960698689957</v>
      </c>
      <c r="I45" s="28">
        <f t="shared" si="1"/>
        <v>40.333333333333371</v>
      </c>
      <c r="J45" s="14">
        <f t="shared" si="5"/>
        <v>100</v>
      </c>
      <c r="K45" s="17">
        <f t="shared" si="2"/>
        <v>0</v>
      </c>
      <c r="L45" s="20">
        <f t="shared" si="3"/>
        <v>73.19189971070395</v>
      </c>
      <c r="M45" s="59">
        <f t="shared" si="7"/>
        <v>-92.666666666666686</v>
      </c>
      <c r="N45" s="103"/>
      <c r="O45" s="100"/>
    </row>
    <row r="46" spans="1:15" ht="18.75" x14ac:dyDescent="0.3">
      <c r="A46" s="3" t="s">
        <v>32</v>
      </c>
      <c r="B46" s="62" t="s">
        <v>6</v>
      </c>
      <c r="C46" s="62" t="s">
        <v>60</v>
      </c>
      <c r="D46" s="30">
        <v>279.66666666666669</v>
      </c>
      <c r="E46" s="13">
        <v>217</v>
      </c>
      <c r="F46" s="30">
        <v>287.33333333333331</v>
      </c>
      <c r="G46" s="13">
        <v>217</v>
      </c>
      <c r="H46" s="32">
        <f t="shared" si="0"/>
        <v>102.74135876042907</v>
      </c>
      <c r="I46" s="6">
        <f t="shared" si="1"/>
        <v>7.6666666666666288</v>
      </c>
      <c r="J46" s="14">
        <f t="shared" si="5"/>
        <v>100</v>
      </c>
      <c r="K46" s="17">
        <f t="shared" si="2"/>
        <v>0</v>
      </c>
      <c r="L46" s="20">
        <f t="shared" si="3"/>
        <v>75.522041763341079</v>
      </c>
      <c r="M46" s="59">
        <f t="shared" si="7"/>
        <v>-70.333333333333314</v>
      </c>
      <c r="N46" s="18"/>
      <c r="O46" s="2"/>
    </row>
    <row r="47" spans="1:15" ht="45.75" customHeight="1" x14ac:dyDescent="0.3">
      <c r="A47" s="101" t="s">
        <v>61</v>
      </c>
      <c r="B47" s="101"/>
      <c r="C47" s="101"/>
      <c r="D47" s="101"/>
      <c r="E47" s="101"/>
      <c r="F47" s="101"/>
      <c r="G47" s="101"/>
      <c r="H47" s="101"/>
      <c r="I47" s="101"/>
      <c r="J47" s="101"/>
      <c r="K47" s="101"/>
      <c r="L47" s="19">
        <f>SUM(L6:L46)/39</f>
        <v>83.975978405658935</v>
      </c>
      <c r="M47" s="19">
        <f>SUM(M6:M46)/40</f>
        <v>-114.87685416666663</v>
      </c>
    </row>
    <row r="48" spans="1:15" ht="18.75" x14ac:dyDescent="0.3"/>
    <row r="49" spans="1:3" ht="18.75" x14ac:dyDescent="0.3">
      <c r="A49" s="102" t="s">
        <v>66</v>
      </c>
      <c r="B49" s="102"/>
      <c r="C49" s="102"/>
    </row>
    <row r="50" spans="1:3" ht="18.75" x14ac:dyDescent="0.3"/>
  </sheetData>
  <mergeCells count="25">
    <mergeCell ref="A1:K1"/>
    <mergeCell ref="A2:K2"/>
    <mergeCell ref="A3:K3"/>
    <mergeCell ref="A4:A6"/>
    <mergeCell ref="B4:B6"/>
    <mergeCell ref="D4:G4"/>
    <mergeCell ref="H4:O4"/>
    <mergeCell ref="H5:I5"/>
    <mergeCell ref="J5:K5"/>
    <mergeCell ref="L5:M5"/>
    <mergeCell ref="N5:O5"/>
    <mergeCell ref="D6:E6"/>
    <mergeCell ref="F6:G6"/>
    <mergeCell ref="O7:O12"/>
    <mergeCell ref="A47:K47"/>
    <mergeCell ref="A49:C49"/>
    <mergeCell ref="N31:N32"/>
    <mergeCell ref="O31:O32"/>
    <mergeCell ref="N33:N38"/>
    <mergeCell ref="O33:O38"/>
    <mergeCell ref="N39:N45"/>
    <mergeCell ref="O39:O45"/>
    <mergeCell ref="N16:N22"/>
    <mergeCell ref="O16:O22"/>
    <mergeCell ref="N7:N12"/>
  </mergeCells>
  <pageMargins left="0.70866141732283472" right="0.70866141732283472" top="0.74803149606299213" bottom="0.74803149606299213" header="0.31496062992125984" footer="0.31496062992125984"/>
  <pageSetup paperSize="9" scale="3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0"/>
  <sheetViews>
    <sheetView zoomScale="70" zoomScaleNormal="70" workbookViewId="0">
      <selection activeCell="G16" sqref="G16"/>
    </sheetView>
  </sheetViews>
  <sheetFormatPr defaultColWidth="9.140625" defaultRowHeight="45.75" customHeight="1" x14ac:dyDescent="0.3"/>
  <cols>
    <col min="1" max="1" width="46.7109375" style="1" customWidth="1"/>
    <col min="2" max="2" width="9.140625" style="1"/>
    <col min="3" max="3" width="39.28515625" style="1" customWidth="1"/>
    <col min="4" max="4" width="21.42578125" style="1" customWidth="1"/>
    <col min="5" max="5" width="21.42578125" style="8" customWidth="1"/>
    <col min="6" max="6" width="21.42578125" style="1" customWidth="1"/>
    <col min="7" max="7" width="21.42578125" style="8" customWidth="1"/>
    <col min="8" max="8" width="22" style="1" customWidth="1"/>
    <col min="9" max="9" width="21" style="4" customWidth="1"/>
    <col min="10" max="10" width="22.5703125" style="10" customWidth="1"/>
    <col min="11" max="11" width="23.5703125" style="10" customWidth="1"/>
    <col min="12" max="12" width="16.85546875" style="21" customWidth="1"/>
    <col min="13" max="13" width="14.85546875" style="21" customWidth="1"/>
    <col min="14" max="14" width="13.42578125" style="1" customWidth="1"/>
    <col min="15" max="15" width="13.5703125" style="1" customWidth="1"/>
    <col min="16" max="16384" width="9.140625" style="1"/>
  </cols>
  <sheetData>
    <row r="1" spans="1:15" ht="45.75" customHeight="1" x14ac:dyDescent="0.3">
      <c r="A1" s="104" t="s">
        <v>33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</row>
    <row r="2" spans="1:15" ht="30.75" customHeight="1" x14ac:dyDescent="0.3">
      <c r="A2" s="105" t="s">
        <v>74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</row>
    <row r="3" spans="1:15" ht="18.75" x14ac:dyDescent="0.3">
      <c r="A3" s="107"/>
      <c r="B3" s="108"/>
      <c r="C3" s="108"/>
      <c r="D3" s="108"/>
      <c r="E3" s="108"/>
      <c r="F3" s="108"/>
      <c r="G3" s="108"/>
      <c r="H3" s="109"/>
      <c r="I3" s="109"/>
      <c r="J3" s="109"/>
      <c r="K3" s="109"/>
    </row>
    <row r="4" spans="1:15" ht="29.25" customHeight="1" x14ac:dyDescent="0.3">
      <c r="A4" s="110" t="s">
        <v>68</v>
      </c>
      <c r="B4" s="113" t="s">
        <v>69</v>
      </c>
      <c r="C4" s="64"/>
      <c r="D4" s="115" t="s">
        <v>1</v>
      </c>
      <c r="E4" s="115"/>
      <c r="F4" s="115"/>
      <c r="G4" s="115"/>
      <c r="H4" s="115" t="s">
        <v>79</v>
      </c>
      <c r="I4" s="115"/>
      <c r="J4" s="115"/>
      <c r="K4" s="115"/>
      <c r="L4" s="115"/>
      <c r="M4" s="115"/>
      <c r="N4" s="115"/>
      <c r="O4" s="115"/>
    </row>
    <row r="5" spans="1:15" ht="122.25" customHeight="1" x14ac:dyDescent="0.3">
      <c r="A5" s="111"/>
      <c r="B5" s="114"/>
      <c r="C5" s="65" t="s">
        <v>34</v>
      </c>
      <c r="D5" s="5" t="s">
        <v>2</v>
      </c>
      <c r="E5" s="12" t="s">
        <v>3</v>
      </c>
      <c r="F5" s="5" t="s">
        <v>2</v>
      </c>
      <c r="G5" s="12" t="s">
        <v>3</v>
      </c>
      <c r="H5" s="116" t="s">
        <v>2</v>
      </c>
      <c r="I5" s="117"/>
      <c r="J5" s="118" t="s">
        <v>3</v>
      </c>
      <c r="K5" s="119"/>
      <c r="L5" s="120" t="s">
        <v>71</v>
      </c>
      <c r="M5" s="120"/>
      <c r="N5" s="121" t="s">
        <v>72</v>
      </c>
      <c r="O5" s="121"/>
    </row>
    <row r="6" spans="1:15" ht="24" customHeight="1" x14ac:dyDescent="0.3">
      <c r="A6" s="112"/>
      <c r="B6" s="114"/>
      <c r="C6" s="65"/>
      <c r="D6" s="124">
        <v>45917</v>
      </c>
      <c r="E6" s="125"/>
      <c r="F6" s="122">
        <v>45924</v>
      </c>
      <c r="G6" s="123"/>
      <c r="H6" s="7" t="s">
        <v>4</v>
      </c>
      <c r="I6" s="7" t="s">
        <v>5</v>
      </c>
      <c r="J6" s="9" t="s">
        <v>4</v>
      </c>
      <c r="K6" s="9" t="s">
        <v>5</v>
      </c>
      <c r="L6" s="16" t="s">
        <v>4</v>
      </c>
      <c r="M6" s="63" t="s">
        <v>70</v>
      </c>
      <c r="N6" s="16" t="s">
        <v>4</v>
      </c>
      <c r="O6" s="16" t="s">
        <v>70</v>
      </c>
    </row>
    <row r="7" spans="1:15" ht="18.75" x14ac:dyDescent="0.3">
      <c r="A7" s="3" t="s">
        <v>49</v>
      </c>
      <c r="B7" s="66" t="s">
        <v>6</v>
      </c>
      <c r="C7" s="66" t="s">
        <v>45</v>
      </c>
      <c r="D7" s="29">
        <v>648</v>
      </c>
      <c r="E7" s="13">
        <v>0</v>
      </c>
      <c r="F7" s="29">
        <v>648</v>
      </c>
      <c r="G7" s="13">
        <v>0</v>
      </c>
      <c r="H7" s="32">
        <f t="shared" ref="H7:H46" si="0">F7/D7*100</f>
        <v>100</v>
      </c>
      <c r="I7" s="6">
        <f t="shared" ref="I7:I46" si="1">F7-D7</f>
        <v>0</v>
      </c>
      <c r="J7" s="14">
        <v>0</v>
      </c>
      <c r="K7" s="17">
        <f t="shared" ref="K7:K46" si="2">G7-E7</f>
        <v>0</v>
      </c>
      <c r="L7" s="63">
        <f t="shared" ref="L7:L46" si="3">G7/F7*100</f>
        <v>0</v>
      </c>
      <c r="M7" s="63">
        <f t="shared" ref="M7:M16" si="4">G7-F7</f>
        <v>-648</v>
      </c>
      <c r="N7" s="103">
        <f>SUM(L7:L12)/5</f>
        <v>80.680962852986966</v>
      </c>
      <c r="O7" s="100">
        <f>SUM(M7:M12)/5</f>
        <v>-259.27499999999998</v>
      </c>
    </row>
    <row r="8" spans="1:15" ht="18.75" x14ac:dyDescent="0.3">
      <c r="A8" s="3" t="s">
        <v>50</v>
      </c>
      <c r="B8" s="66" t="s">
        <v>6</v>
      </c>
      <c r="C8" s="66"/>
      <c r="D8" s="30">
        <v>1078</v>
      </c>
      <c r="E8" s="31">
        <v>778.875</v>
      </c>
      <c r="F8" s="30">
        <v>1078</v>
      </c>
      <c r="G8" s="31">
        <v>778.875</v>
      </c>
      <c r="H8" s="32">
        <f t="shared" si="0"/>
        <v>100</v>
      </c>
      <c r="I8" s="6">
        <f t="shared" si="1"/>
        <v>0</v>
      </c>
      <c r="J8" s="14">
        <f t="shared" ref="J8:J46" si="5">G8/E8*100</f>
        <v>100</v>
      </c>
      <c r="K8" s="17">
        <f t="shared" si="2"/>
        <v>0</v>
      </c>
      <c r="L8" s="20">
        <f t="shared" si="3"/>
        <v>72.251855287569583</v>
      </c>
      <c r="M8" s="63">
        <f t="shared" si="4"/>
        <v>-299.125</v>
      </c>
      <c r="N8" s="103"/>
      <c r="O8" s="100"/>
    </row>
    <row r="9" spans="1:15" ht="18.75" x14ac:dyDescent="0.3">
      <c r="A9" s="3" t="s">
        <v>10</v>
      </c>
      <c r="B9" s="66" t="s">
        <v>6</v>
      </c>
      <c r="C9" s="66"/>
      <c r="D9" s="30">
        <v>393</v>
      </c>
      <c r="E9" s="31">
        <v>244</v>
      </c>
      <c r="F9" s="30">
        <v>393</v>
      </c>
      <c r="G9" s="31">
        <v>244</v>
      </c>
      <c r="H9" s="32">
        <f t="shared" si="0"/>
        <v>100</v>
      </c>
      <c r="I9" s="6">
        <f t="shared" si="1"/>
        <v>0</v>
      </c>
      <c r="J9" s="14">
        <f t="shared" si="5"/>
        <v>100</v>
      </c>
      <c r="K9" s="17">
        <f t="shared" si="2"/>
        <v>0</v>
      </c>
      <c r="L9" s="20">
        <f t="shared" si="3"/>
        <v>62.086513994910945</v>
      </c>
      <c r="M9" s="63">
        <f t="shared" si="4"/>
        <v>-149</v>
      </c>
      <c r="N9" s="103"/>
      <c r="O9" s="100"/>
    </row>
    <row r="10" spans="1:15" ht="18.75" x14ac:dyDescent="0.3">
      <c r="A10" s="3" t="s">
        <v>7</v>
      </c>
      <c r="B10" s="66" t="s">
        <v>6</v>
      </c>
      <c r="C10" s="66"/>
      <c r="D10" s="30">
        <v>485</v>
      </c>
      <c r="E10" s="31">
        <v>455.75</v>
      </c>
      <c r="F10" s="30">
        <v>485</v>
      </c>
      <c r="G10" s="31">
        <v>455.75</v>
      </c>
      <c r="H10" s="32">
        <f t="shared" si="0"/>
        <v>100</v>
      </c>
      <c r="I10" s="6">
        <f t="shared" si="1"/>
        <v>0</v>
      </c>
      <c r="J10" s="14">
        <f t="shared" si="5"/>
        <v>100</v>
      </c>
      <c r="K10" s="17">
        <f t="shared" si="2"/>
        <v>0</v>
      </c>
      <c r="L10" s="20">
        <f t="shared" si="3"/>
        <v>93.969072164948457</v>
      </c>
      <c r="M10" s="63">
        <f t="shared" si="4"/>
        <v>-29.25</v>
      </c>
      <c r="N10" s="103"/>
      <c r="O10" s="100"/>
    </row>
    <row r="11" spans="1:15" ht="18.75" x14ac:dyDescent="0.3">
      <c r="A11" s="3" t="s">
        <v>11</v>
      </c>
      <c r="B11" s="66" t="s">
        <v>6</v>
      </c>
      <c r="C11" s="66"/>
      <c r="D11" s="30">
        <v>343</v>
      </c>
      <c r="E11" s="31">
        <v>311.25</v>
      </c>
      <c r="F11" s="30">
        <v>343</v>
      </c>
      <c r="G11" s="31">
        <v>311.25</v>
      </c>
      <c r="H11" s="32">
        <f t="shared" si="0"/>
        <v>100</v>
      </c>
      <c r="I11" s="6">
        <f t="shared" si="1"/>
        <v>0</v>
      </c>
      <c r="J11" s="14">
        <f t="shared" si="5"/>
        <v>100</v>
      </c>
      <c r="K11" s="17">
        <f t="shared" si="2"/>
        <v>0</v>
      </c>
      <c r="L11" s="20">
        <f t="shared" si="3"/>
        <v>90.743440233236157</v>
      </c>
      <c r="M11" s="63">
        <f t="shared" si="4"/>
        <v>-31.75</v>
      </c>
      <c r="N11" s="103"/>
      <c r="O11" s="100"/>
    </row>
    <row r="12" spans="1:15" ht="18.75" x14ac:dyDescent="0.3">
      <c r="A12" s="3" t="s">
        <v>12</v>
      </c>
      <c r="B12" s="66" t="s">
        <v>6</v>
      </c>
      <c r="C12" s="66" t="s">
        <v>47</v>
      </c>
      <c r="D12" s="30">
        <v>890</v>
      </c>
      <c r="E12" s="31">
        <v>750.75</v>
      </c>
      <c r="F12" s="30">
        <v>890</v>
      </c>
      <c r="G12" s="31">
        <v>750.75</v>
      </c>
      <c r="H12" s="32">
        <f t="shared" si="0"/>
        <v>100</v>
      </c>
      <c r="I12" s="6">
        <f t="shared" si="1"/>
        <v>0</v>
      </c>
      <c r="J12" s="14">
        <f t="shared" si="5"/>
        <v>100</v>
      </c>
      <c r="K12" s="17">
        <f t="shared" si="2"/>
        <v>0</v>
      </c>
      <c r="L12" s="20">
        <f t="shared" si="3"/>
        <v>84.353932584269671</v>
      </c>
      <c r="M12" s="63">
        <f t="shared" si="4"/>
        <v>-139.25</v>
      </c>
      <c r="N12" s="103"/>
      <c r="O12" s="100"/>
    </row>
    <row r="13" spans="1:15" ht="57" customHeight="1" x14ac:dyDescent="0.3">
      <c r="A13" s="3" t="s">
        <v>13</v>
      </c>
      <c r="B13" s="66" t="s">
        <v>6</v>
      </c>
      <c r="C13" s="66" t="s">
        <v>51</v>
      </c>
      <c r="D13" s="30">
        <v>178.66666666666666</v>
      </c>
      <c r="E13" s="31">
        <v>102.875</v>
      </c>
      <c r="F13" s="30">
        <v>178.66666666666666</v>
      </c>
      <c r="G13" s="31">
        <v>102.875</v>
      </c>
      <c r="H13" s="32">
        <f t="shared" si="0"/>
        <v>100</v>
      </c>
      <c r="I13" s="11">
        <f t="shared" si="1"/>
        <v>0</v>
      </c>
      <c r="J13" s="15">
        <f t="shared" si="5"/>
        <v>100</v>
      </c>
      <c r="K13" s="26">
        <f t="shared" si="2"/>
        <v>0</v>
      </c>
      <c r="L13" s="20">
        <f t="shared" si="3"/>
        <v>57.579291044776127</v>
      </c>
      <c r="M13" s="63">
        <f t="shared" si="4"/>
        <v>-75.791666666666657</v>
      </c>
      <c r="N13" s="18"/>
      <c r="O13" s="2"/>
    </row>
    <row r="14" spans="1:15" ht="18.75" x14ac:dyDescent="0.3">
      <c r="A14" s="3" t="s">
        <v>67</v>
      </c>
      <c r="B14" s="66" t="s">
        <v>6</v>
      </c>
      <c r="C14" s="66"/>
      <c r="D14" s="30">
        <v>277.5</v>
      </c>
      <c r="E14" s="31">
        <v>169.33333333333334</v>
      </c>
      <c r="F14" s="30">
        <v>277.5</v>
      </c>
      <c r="G14" s="31">
        <v>169.33333333333334</v>
      </c>
      <c r="H14" s="32">
        <f t="shared" si="0"/>
        <v>100</v>
      </c>
      <c r="I14" s="11">
        <f t="shared" si="1"/>
        <v>0</v>
      </c>
      <c r="J14" s="15">
        <f t="shared" si="5"/>
        <v>100</v>
      </c>
      <c r="K14" s="26">
        <f t="shared" si="2"/>
        <v>0</v>
      </c>
      <c r="L14" s="20">
        <f t="shared" si="3"/>
        <v>61.021021021021028</v>
      </c>
      <c r="M14" s="63">
        <f t="shared" si="4"/>
        <v>-108.16666666666666</v>
      </c>
      <c r="N14" s="18"/>
      <c r="O14" s="2"/>
    </row>
    <row r="15" spans="1:15" ht="18.75" x14ac:dyDescent="0.3">
      <c r="A15" s="3" t="s">
        <v>14</v>
      </c>
      <c r="B15" s="66" t="s">
        <v>6</v>
      </c>
      <c r="C15" s="66"/>
      <c r="D15" s="30">
        <v>549.33333333333337</v>
      </c>
      <c r="E15" s="31">
        <v>484.44</v>
      </c>
      <c r="F15" s="30">
        <v>549.33333333333337</v>
      </c>
      <c r="G15" s="31">
        <v>484.44</v>
      </c>
      <c r="H15" s="32">
        <f t="shared" si="0"/>
        <v>100</v>
      </c>
      <c r="I15" s="11">
        <f t="shared" si="1"/>
        <v>0</v>
      </c>
      <c r="J15" s="15">
        <f t="shared" si="5"/>
        <v>100</v>
      </c>
      <c r="K15" s="26">
        <f t="shared" si="2"/>
        <v>0</v>
      </c>
      <c r="L15" s="20">
        <f t="shared" si="3"/>
        <v>88.186893203883486</v>
      </c>
      <c r="M15" s="63">
        <f t="shared" si="4"/>
        <v>-64.893333333333374</v>
      </c>
      <c r="N15" s="18"/>
      <c r="O15" s="2"/>
    </row>
    <row r="16" spans="1:15" ht="93.75" x14ac:dyDescent="0.3">
      <c r="A16" s="3" t="s">
        <v>15</v>
      </c>
      <c r="B16" s="66" t="s">
        <v>6</v>
      </c>
      <c r="C16" s="66" t="s">
        <v>65</v>
      </c>
      <c r="D16" s="30">
        <v>1213.6666666666667</v>
      </c>
      <c r="E16" s="31">
        <v>1202.8666666666666</v>
      </c>
      <c r="F16" s="30">
        <v>1213.6666666666667</v>
      </c>
      <c r="G16" s="31">
        <v>1202.8666666666666</v>
      </c>
      <c r="H16" s="32">
        <f t="shared" si="0"/>
        <v>100</v>
      </c>
      <c r="I16" s="11">
        <f t="shared" si="1"/>
        <v>0</v>
      </c>
      <c r="J16" s="14">
        <f t="shared" si="5"/>
        <v>100</v>
      </c>
      <c r="K16" s="17">
        <f t="shared" si="2"/>
        <v>0</v>
      </c>
      <c r="L16" s="20">
        <f t="shared" si="3"/>
        <v>99.110134578412513</v>
      </c>
      <c r="M16" s="63">
        <f t="shared" si="4"/>
        <v>-10.800000000000182</v>
      </c>
      <c r="N16" s="103">
        <f>SUM(L16:L22)/7</f>
        <v>88.212947666495893</v>
      </c>
      <c r="O16" s="100">
        <f>SUM(M16:M22)/7</f>
        <v>-67.76035714285716</v>
      </c>
    </row>
    <row r="17" spans="1:15" ht="18.75" x14ac:dyDescent="0.3">
      <c r="A17" s="3" t="s">
        <v>35</v>
      </c>
      <c r="B17" s="66" t="s">
        <v>8</v>
      </c>
      <c r="C17" s="66" t="s">
        <v>48</v>
      </c>
      <c r="D17" s="30">
        <v>216.53333333333333</v>
      </c>
      <c r="E17" s="31">
        <v>172.69</v>
      </c>
      <c r="F17" s="30">
        <v>216.53333333333333</v>
      </c>
      <c r="G17" s="31">
        <v>172.69</v>
      </c>
      <c r="H17" s="32">
        <f t="shared" si="0"/>
        <v>100</v>
      </c>
      <c r="I17" s="6">
        <f t="shared" si="1"/>
        <v>0</v>
      </c>
      <c r="J17" s="14">
        <f t="shared" si="5"/>
        <v>100</v>
      </c>
      <c r="K17" s="17">
        <f t="shared" si="2"/>
        <v>0</v>
      </c>
      <c r="L17" s="20">
        <f t="shared" si="3"/>
        <v>79.752155172413794</v>
      </c>
      <c r="M17" s="63">
        <f>G18-F18</f>
        <v>-77.237500000000011</v>
      </c>
      <c r="N17" s="103"/>
      <c r="O17" s="100"/>
    </row>
    <row r="18" spans="1:15" ht="18.75" x14ac:dyDescent="0.3">
      <c r="A18" s="3" t="s">
        <v>36</v>
      </c>
      <c r="B18" s="66" t="s">
        <v>6</v>
      </c>
      <c r="C18" s="66" t="s">
        <v>41</v>
      </c>
      <c r="D18" s="30">
        <v>439</v>
      </c>
      <c r="E18" s="31">
        <v>361.76249999999999</v>
      </c>
      <c r="F18" s="30">
        <v>439</v>
      </c>
      <c r="G18" s="31">
        <v>361.76249999999999</v>
      </c>
      <c r="H18" s="32">
        <f t="shared" si="0"/>
        <v>100</v>
      </c>
      <c r="I18" s="6">
        <f t="shared" si="1"/>
        <v>0</v>
      </c>
      <c r="J18" s="14">
        <f t="shared" si="5"/>
        <v>100</v>
      </c>
      <c r="K18" s="17">
        <f t="shared" si="2"/>
        <v>0</v>
      </c>
      <c r="L18" s="20">
        <f t="shared" si="3"/>
        <v>82.406036446469244</v>
      </c>
      <c r="M18" s="63">
        <f t="shared" ref="M18:M27" si="6">G18-F18</f>
        <v>-77.237500000000011</v>
      </c>
      <c r="N18" s="103"/>
      <c r="O18" s="100"/>
    </row>
    <row r="19" spans="1:15" ht="37.5" x14ac:dyDescent="0.3">
      <c r="A19" s="3" t="s">
        <v>37</v>
      </c>
      <c r="B19" s="66" t="s">
        <v>6</v>
      </c>
      <c r="C19" s="66" t="s">
        <v>52</v>
      </c>
      <c r="D19" s="30">
        <v>633.79</v>
      </c>
      <c r="E19" s="31">
        <v>499.80500000000001</v>
      </c>
      <c r="F19" s="30">
        <v>633.79</v>
      </c>
      <c r="G19" s="31">
        <v>499.80500000000001</v>
      </c>
      <c r="H19" s="32">
        <f t="shared" si="0"/>
        <v>100</v>
      </c>
      <c r="I19" s="6">
        <f t="shared" si="1"/>
        <v>0</v>
      </c>
      <c r="J19" s="14">
        <f t="shared" si="5"/>
        <v>100</v>
      </c>
      <c r="K19" s="17">
        <f t="shared" si="2"/>
        <v>0</v>
      </c>
      <c r="L19" s="20">
        <f t="shared" si="3"/>
        <v>78.85971694094259</v>
      </c>
      <c r="M19" s="63">
        <f t="shared" si="6"/>
        <v>-133.98499999999996</v>
      </c>
      <c r="N19" s="103"/>
      <c r="O19" s="100"/>
    </row>
    <row r="20" spans="1:15" ht="38.25" customHeight="1" x14ac:dyDescent="0.3">
      <c r="A20" s="3" t="s">
        <v>38</v>
      </c>
      <c r="B20" s="66" t="s">
        <v>6</v>
      </c>
      <c r="C20" s="66" t="s">
        <v>52</v>
      </c>
      <c r="D20" s="30">
        <v>692</v>
      </c>
      <c r="E20" s="31">
        <v>739</v>
      </c>
      <c r="F20" s="30">
        <v>692</v>
      </c>
      <c r="G20" s="31">
        <v>739</v>
      </c>
      <c r="H20" s="32">
        <f t="shared" si="0"/>
        <v>100</v>
      </c>
      <c r="I20" s="6">
        <f t="shared" si="1"/>
        <v>0</v>
      </c>
      <c r="J20" s="14">
        <f t="shared" si="5"/>
        <v>100</v>
      </c>
      <c r="K20" s="17">
        <f t="shared" si="2"/>
        <v>0</v>
      </c>
      <c r="L20" s="20">
        <f t="shared" si="3"/>
        <v>106.79190751445087</v>
      </c>
      <c r="M20" s="63">
        <f t="shared" si="6"/>
        <v>47</v>
      </c>
      <c r="N20" s="103"/>
      <c r="O20" s="100"/>
    </row>
    <row r="21" spans="1:15" ht="37.5" x14ac:dyDescent="0.3">
      <c r="A21" s="3" t="s">
        <v>16</v>
      </c>
      <c r="B21" s="66" t="s">
        <v>8</v>
      </c>
      <c r="C21" s="66" t="s">
        <v>52</v>
      </c>
      <c r="D21" s="30">
        <v>128.33333333333334</v>
      </c>
      <c r="E21" s="31">
        <v>117.25</v>
      </c>
      <c r="F21" s="30">
        <v>128.33333333333334</v>
      </c>
      <c r="G21" s="31">
        <v>117.25</v>
      </c>
      <c r="H21" s="32">
        <f t="shared" si="0"/>
        <v>100</v>
      </c>
      <c r="I21" s="6">
        <f t="shared" si="1"/>
        <v>0</v>
      </c>
      <c r="J21" s="14">
        <f t="shared" si="5"/>
        <v>100</v>
      </c>
      <c r="K21" s="17">
        <f t="shared" si="2"/>
        <v>0</v>
      </c>
      <c r="L21" s="20">
        <f t="shared" si="3"/>
        <v>91.36363636363636</v>
      </c>
      <c r="M21" s="63">
        <f t="shared" si="6"/>
        <v>-11.083333333333343</v>
      </c>
      <c r="N21" s="103"/>
      <c r="O21" s="100"/>
    </row>
    <row r="22" spans="1:15" ht="18.75" x14ac:dyDescent="0.3">
      <c r="A22" s="3" t="s">
        <v>39</v>
      </c>
      <c r="B22" s="66" t="s">
        <v>6</v>
      </c>
      <c r="C22" s="66"/>
      <c r="D22" s="30">
        <v>1014.6666666666666</v>
      </c>
      <c r="E22" s="31">
        <v>803.6875</v>
      </c>
      <c r="F22" s="30">
        <v>1014.6666666666666</v>
      </c>
      <c r="G22" s="31">
        <v>803.6875</v>
      </c>
      <c r="H22" s="32">
        <f t="shared" si="0"/>
        <v>100</v>
      </c>
      <c r="I22" s="6">
        <f t="shared" si="1"/>
        <v>0</v>
      </c>
      <c r="J22" s="14">
        <f t="shared" si="5"/>
        <v>100</v>
      </c>
      <c r="K22" s="17">
        <f t="shared" si="2"/>
        <v>0</v>
      </c>
      <c r="L22" s="20">
        <f t="shared" si="3"/>
        <v>79.207046649145866</v>
      </c>
      <c r="M22" s="63">
        <f t="shared" si="6"/>
        <v>-210.97916666666663</v>
      </c>
      <c r="N22" s="103"/>
      <c r="O22" s="100"/>
    </row>
    <row r="23" spans="1:15" ht="18.75" x14ac:dyDescent="0.3">
      <c r="A23" s="3" t="s">
        <v>17</v>
      </c>
      <c r="B23" s="66" t="s">
        <v>9</v>
      </c>
      <c r="C23" s="66"/>
      <c r="D23" s="30">
        <v>151.33333333333334</v>
      </c>
      <c r="E23" s="31">
        <v>148.75</v>
      </c>
      <c r="F23" s="30">
        <v>151.33333333333334</v>
      </c>
      <c r="G23" s="31">
        <v>148.75</v>
      </c>
      <c r="H23" s="32">
        <f t="shared" si="0"/>
        <v>100</v>
      </c>
      <c r="I23" s="6">
        <f t="shared" si="1"/>
        <v>0</v>
      </c>
      <c r="J23" s="14">
        <f t="shared" si="5"/>
        <v>100</v>
      </c>
      <c r="K23" s="17">
        <f t="shared" si="2"/>
        <v>0</v>
      </c>
      <c r="L23" s="20">
        <f t="shared" si="3"/>
        <v>98.292951541850215</v>
      </c>
      <c r="M23" s="63">
        <f t="shared" si="6"/>
        <v>-2.5833333333333428</v>
      </c>
      <c r="N23" s="18"/>
      <c r="O23" s="2"/>
    </row>
    <row r="24" spans="1:15" ht="18.75" x14ac:dyDescent="0.3">
      <c r="A24" s="3" t="s">
        <v>18</v>
      </c>
      <c r="B24" s="66" t="s">
        <v>6</v>
      </c>
      <c r="C24" s="66" t="s">
        <v>53</v>
      </c>
      <c r="D24" s="30">
        <v>111</v>
      </c>
      <c r="E24" s="31">
        <v>96.7</v>
      </c>
      <c r="F24" s="30">
        <v>111</v>
      </c>
      <c r="G24" s="31">
        <v>96.7</v>
      </c>
      <c r="H24" s="32">
        <f t="shared" si="0"/>
        <v>100</v>
      </c>
      <c r="I24" s="6">
        <f t="shared" si="1"/>
        <v>0</v>
      </c>
      <c r="J24" s="14">
        <f t="shared" si="5"/>
        <v>100</v>
      </c>
      <c r="K24" s="17">
        <f t="shared" si="2"/>
        <v>0</v>
      </c>
      <c r="L24" s="20">
        <f t="shared" si="3"/>
        <v>87.117117117117118</v>
      </c>
      <c r="M24" s="63">
        <f t="shared" si="6"/>
        <v>-14.299999999999997</v>
      </c>
      <c r="N24" s="18"/>
      <c r="O24" s="2"/>
    </row>
    <row r="25" spans="1:15" ht="56.25" x14ac:dyDescent="0.3">
      <c r="A25" s="3" t="s">
        <v>19</v>
      </c>
      <c r="B25" s="66" t="s">
        <v>6</v>
      </c>
      <c r="C25" s="66" t="s">
        <v>54</v>
      </c>
      <c r="D25" s="30">
        <v>301.66666666666669</v>
      </c>
      <c r="E25" s="31">
        <v>267.82749999999999</v>
      </c>
      <c r="F25" s="30">
        <v>301.66666666666669</v>
      </c>
      <c r="G25" s="31">
        <v>267.82749999999999</v>
      </c>
      <c r="H25" s="32">
        <f t="shared" si="0"/>
        <v>100</v>
      </c>
      <c r="I25" s="6">
        <f t="shared" si="1"/>
        <v>0</v>
      </c>
      <c r="J25" s="14">
        <f t="shared" si="5"/>
        <v>100</v>
      </c>
      <c r="K25" s="17">
        <f t="shared" si="2"/>
        <v>0</v>
      </c>
      <c r="L25" s="20">
        <f t="shared" si="3"/>
        <v>88.782596685082865</v>
      </c>
      <c r="M25" s="63">
        <f t="shared" si="6"/>
        <v>-33.839166666666699</v>
      </c>
      <c r="N25" s="18"/>
      <c r="O25" s="2"/>
    </row>
    <row r="26" spans="1:15" ht="56.25" x14ac:dyDescent="0.3">
      <c r="A26" s="3" t="s">
        <v>40</v>
      </c>
      <c r="B26" s="66" t="s">
        <v>6</v>
      </c>
      <c r="C26" s="66" t="s">
        <v>55</v>
      </c>
      <c r="D26" s="30">
        <v>327</v>
      </c>
      <c r="E26" s="31">
        <v>330.73750000000001</v>
      </c>
      <c r="F26" s="30">
        <v>327</v>
      </c>
      <c r="G26" s="31">
        <v>330.73750000000001</v>
      </c>
      <c r="H26" s="32">
        <f t="shared" si="0"/>
        <v>100</v>
      </c>
      <c r="I26" s="6">
        <f t="shared" si="1"/>
        <v>0</v>
      </c>
      <c r="J26" s="14">
        <f t="shared" si="5"/>
        <v>100</v>
      </c>
      <c r="K26" s="17">
        <f t="shared" si="2"/>
        <v>0</v>
      </c>
      <c r="L26" s="20">
        <f t="shared" si="3"/>
        <v>101.14296636085626</v>
      </c>
      <c r="M26" s="63">
        <f t="shared" si="6"/>
        <v>3.7375000000000114</v>
      </c>
      <c r="N26" s="18"/>
      <c r="O26" s="2"/>
    </row>
    <row r="27" spans="1:15" ht="18.75" x14ac:dyDescent="0.3">
      <c r="A27" s="3" t="s">
        <v>20</v>
      </c>
      <c r="B27" s="66" t="s">
        <v>6</v>
      </c>
      <c r="C27" s="66" t="s">
        <v>56</v>
      </c>
      <c r="D27" s="30">
        <v>920</v>
      </c>
      <c r="E27" s="31">
        <v>690.75</v>
      </c>
      <c r="F27" s="30">
        <v>920</v>
      </c>
      <c r="G27" s="31">
        <v>690.75</v>
      </c>
      <c r="H27" s="32">
        <f t="shared" si="0"/>
        <v>100</v>
      </c>
      <c r="I27" s="6">
        <f t="shared" si="1"/>
        <v>0</v>
      </c>
      <c r="J27" s="14">
        <f t="shared" si="5"/>
        <v>100</v>
      </c>
      <c r="K27" s="17">
        <f t="shared" si="2"/>
        <v>0</v>
      </c>
      <c r="L27" s="20">
        <f t="shared" si="3"/>
        <v>75.081521739130437</v>
      </c>
      <c r="M27" s="63">
        <f t="shared" si="6"/>
        <v>-229.25</v>
      </c>
      <c r="N27" s="18"/>
      <c r="O27" s="2"/>
    </row>
    <row r="28" spans="1:15" ht="18.75" x14ac:dyDescent="0.3">
      <c r="A28" s="3" t="s">
        <v>21</v>
      </c>
      <c r="B28" s="66" t="s">
        <v>6</v>
      </c>
      <c r="C28" s="66"/>
      <c r="D28" s="30">
        <v>48</v>
      </c>
      <c r="E28" s="31">
        <v>45.7</v>
      </c>
      <c r="F28" s="30">
        <v>48</v>
      </c>
      <c r="G28" s="31">
        <v>45.7</v>
      </c>
      <c r="H28" s="32">
        <f t="shared" si="0"/>
        <v>100</v>
      </c>
      <c r="I28" s="6">
        <f t="shared" si="1"/>
        <v>0</v>
      </c>
      <c r="J28" s="14">
        <f t="shared" si="5"/>
        <v>100</v>
      </c>
      <c r="K28" s="17">
        <f t="shared" si="2"/>
        <v>0</v>
      </c>
      <c r="L28" s="20">
        <f t="shared" si="3"/>
        <v>95.208333333333343</v>
      </c>
      <c r="M28" s="63">
        <f>G29-F29</f>
        <v>-944.40333333333319</v>
      </c>
      <c r="N28" s="18"/>
      <c r="O28" s="2"/>
    </row>
    <row r="29" spans="1:15" ht="18.75" x14ac:dyDescent="0.3">
      <c r="A29" s="3" t="s">
        <v>22</v>
      </c>
      <c r="B29" s="66" t="s">
        <v>6</v>
      </c>
      <c r="C29" s="66" t="s">
        <v>57</v>
      </c>
      <c r="D29" s="30">
        <v>3446.1533333333332</v>
      </c>
      <c r="E29" s="31">
        <v>2501.75</v>
      </c>
      <c r="F29" s="30">
        <v>3446.1533333333332</v>
      </c>
      <c r="G29" s="31">
        <v>2501.75</v>
      </c>
      <c r="H29" s="32">
        <f t="shared" si="0"/>
        <v>100</v>
      </c>
      <c r="I29" s="6">
        <f t="shared" si="1"/>
        <v>0</v>
      </c>
      <c r="J29" s="14">
        <f t="shared" si="5"/>
        <v>100</v>
      </c>
      <c r="K29" s="17">
        <f t="shared" si="2"/>
        <v>0</v>
      </c>
      <c r="L29" s="20">
        <f t="shared" si="3"/>
        <v>72.595434910034967</v>
      </c>
      <c r="M29" s="63">
        <f>G29-F29</f>
        <v>-944.40333333333319</v>
      </c>
      <c r="N29" s="18"/>
      <c r="O29" s="2"/>
    </row>
    <row r="30" spans="1:15" ht="18.75" x14ac:dyDescent="0.3">
      <c r="A30" s="3" t="s">
        <v>23</v>
      </c>
      <c r="B30" s="66" t="s">
        <v>6</v>
      </c>
      <c r="C30" s="66" t="s">
        <v>58</v>
      </c>
      <c r="D30" s="30">
        <v>61.333333333333336</v>
      </c>
      <c r="E30" s="31">
        <v>61.1875</v>
      </c>
      <c r="F30" s="30">
        <v>61.333333333333336</v>
      </c>
      <c r="G30" s="31">
        <v>61.1875</v>
      </c>
      <c r="H30" s="32">
        <f t="shared" si="0"/>
        <v>100</v>
      </c>
      <c r="I30" s="6">
        <f t="shared" si="1"/>
        <v>0</v>
      </c>
      <c r="J30" s="14">
        <f t="shared" si="5"/>
        <v>100</v>
      </c>
      <c r="K30" s="17">
        <f t="shared" si="2"/>
        <v>0</v>
      </c>
      <c r="L30" s="20">
        <f t="shared" si="3"/>
        <v>99.762228260869563</v>
      </c>
      <c r="M30" s="63">
        <f>G31-F31</f>
        <v>-14.666666666666671</v>
      </c>
      <c r="N30" s="18"/>
      <c r="O30" s="2"/>
    </row>
    <row r="31" spans="1:15" ht="37.5" x14ac:dyDescent="0.3">
      <c r="A31" s="3" t="s">
        <v>24</v>
      </c>
      <c r="B31" s="66" t="s">
        <v>6</v>
      </c>
      <c r="C31" s="66"/>
      <c r="D31" s="30">
        <v>100.66666666666667</v>
      </c>
      <c r="E31" s="31">
        <v>86</v>
      </c>
      <c r="F31" s="30">
        <v>100.66666666666667</v>
      </c>
      <c r="G31" s="31">
        <v>86</v>
      </c>
      <c r="H31" s="32">
        <f t="shared" si="0"/>
        <v>100</v>
      </c>
      <c r="I31" s="6">
        <f t="shared" si="1"/>
        <v>0</v>
      </c>
      <c r="J31" s="14">
        <f t="shared" si="5"/>
        <v>100</v>
      </c>
      <c r="K31" s="17">
        <f t="shared" si="2"/>
        <v>0</v>
      </c>
      <c r="L31" s="20">
        <f t="shared" si="3"/>
        <v>85.430463576158928</v>
      </c>
      <c r="M31" s="63">
        <f t="shared" ref="M31:M46" si="7">G31-F31</f>
        <v>-14.666666666666671</v>
      </c>
      <c r="N31" s="103">
        <f>SUM(L31:L32)/2</f>
        <v>86.630164206015536</v>
      </c>
      <c r="O31" s="100">
        <f>SUM(M31:M32)/2</f>
        <v>-13.005833333333328</v>
      </c>
    </row>
    <row r="32" spans="1:15" ht="37.5" x14ac:dyDescent="0.3">
      <c r="A32" s="3" t="s">
        <v>0</v>
      </c>
      <c r="B32" s="66" t="s">
        <v>6</v>
      </c>
      <c r="C32" s="66"/>
      <c r="D32" s="30">
        <v>93.219999999999985</v>
      </c>
      <c r="E32" s="31">
        <v>81.875</v>
      </c>
      <c r="F32" s="30">
        <v>93.219999999999985</v>
      </c>
      <c r="G32" s="31">
        <v>81.875</v>
      </c>
      <c r="H32" s="32">
        <f t="shared" si="0"/>
        <v>100</v>
      </c>
      <c r="I32" s="6">
        <f t="shared" si="1"/>
        <v>0</v>
      </c>
      <c r="J32" s="14">
        <f t="shared" si="5"/>
        <v>100</v>
      </c>
      <c r="K32" s="17">
        <f t="shared" si="2"/>
        <v>0</v>
      </c>
      <c r="L32" s="63">
        <f t="shared" si="3"/>
        <v>87.829864835872144</v>
      </c>
      <c r="M32" s="63">
        <f t="shared" si="7"/>
        <v>-11.344999999999985</v>
      </c>
      <c r="N32" s="103"/>
      <c r="O32" s="100"/>
    </row>
    <row r="33" spans="1:15" ht="18.75" x14ac:dyDescent="0.3">
      <c r="A33" s="3" t="s">
        <v>25</v>
      </c>
      <c r="B33" s="66" t="s">
        <v>6</v>
      </c>
      <c r="C33" s="66" t="s">
        <v>53</v>
      </c>
      <c r="D33" s="30">
        <v>116.66666666666667</v>
      </c>
      <c r="E33" s="31">
        <v>100.15</v>
      </c>
      <c r="F33" s="30">
        <v>116.66666666666667</v>
      </c>
      <c r="G33" s="31">
        <v>100.15</v>
      </c>
      <c r="H33" s="32">
        <f t="shared" si="0"/>
        <v>100</v>
      </c>
      <c r="I33" s="6">
        <f t="shared" si="1"/>
        <v>0</v>
      </c>
      <c r="J33" s="14">
        <f t="shared" si="5"/>
        <v>100</v>
      </c>
      <c r="K33" s="17">
        <f t="shared" si="2"/>
        <v>0</v>
      </c>
      <c r="L33" s="20">
        <f t="shared" si="3"/>
        <v>85.842857142857142</v>
      </c>
      <c r="M33" s="63">
        <f t="shared" si="7"/>
        <v>-16.516666666666666</v>
      </c>
      <c r="N33" s="103">
        <f>SUM(L33:L38)/6</f>
        <v>80.456665042665634</v>
      </c>
      <c r="O33" s="100">
        <f>SUM(M33:M38)/6</f>
        <v>-21.943194444444444</v>
      </c>
    </row>
    <row r="34" spans="1:15" ht="18.75" x14ac:dyDescent="0.3">
      <c r="A34" s="3" t="s">
        <v>63</v>
      </c>
      <c r="B34" s="66" t="s">
        <v>6</v>
      </c>
      <c r="C34" s="66"/>
      <c r="D34" s="30">
        <v>74</v>
      </c>
      <c r="E34" s="31">
        <v>64.0625</v>
      </c>
      <c r="F34" s="30">
        <v>74</v>
      </c>
      <c r="G34" s="31">
        <v>64.0625</v>
      </c>
      <c r="H34" s="32">
        <f t="shared" si="0"/>
        <v>100</v>
      </c>
      <c r="I34" s="6">
        <f t="shared" si="1"/>
        <v>0</v>
      </c>
      <c r="J34" s="14">
        <f t="shared" si="5"/>
        <v>100</v>
      </c>
      <c r="K34" s="17">
        <f t="shared" si="2"/>
        <v>0</v>
      </c>
      <c r="L34" s="20">
        <f t="shared" si="3"/>
        <v>86.570945945945937</v>
      </c>
      <c r="M34" s="63">
        <f t="shared" si="7"/>
        <v>-9.9375</v>
      </c>
      <c r="N34" s="103"/>
      <c r="O34" s="100"/>
    </row>
    <row r="35" spans="1:15" ht="18.75" x14ac:dyDescent="0.3">
      <c r="A35" s="3" t="s">
        <v>26</v>
      </c>
      <c r="B35" s="66" t="s">
        <v>6</v>
      </c>
      <c r="C35" s="66" t="s">
        <v>59</v>
      </c>
      <c r="D35" s="30">
        <v>79.666666666666671</v>
      </c>
      <c r="E35" s="31">
        <v>65.7</v>
      </c>
      <c r="F35" s="30">
        <v>79.666666666666671</v>
      </c>
      <c r="G35" s="31">
        <v>65.7</v>
      </c>
      <c r="H35" s="32">
        <f t="shared" si="0"/>
        <v>100</v>
      </c>
      <c r="I35" s="6">
        <f t="shared" si="1"/>
        <v>0</v>
      </c>
      <c r="J35" s="14">
        <f t="shared" si="5"/>
        <v>100</v>
      </c>
      <c r="K35" s="17">
        <f t="shared" si="2"/>
        <v>0</v>
      </c>
      <c r="L35" s="20">
        <f t="shared" si="3"/>
        <v>82.46861924686192</v>
      </c>
      <c r="M35" s="63">
        <f t="shared" si="7"/>
        <v>-13.966666666666669</v>
      </c>
      <c r="N35" s="103"/>
      <c r="O35" s="100"/>
    </row>
    <row r="36" spans="1:15" ht="18.75" x14ac:dyDescent="0.3">
      <c r="A36" s="3" t="s">
        <v>42</v>
      </c>
      <c r="B36" s="66" t="s">
        <v>6</v>
      </c>
      <c r="C36" s="66" t="s">
        <v>53</v>
      </c>
      <c r="D36" s="30">
        <v>97.833333333333329</v>
      </c>
      <c r="E36" s="31">
        <v>68.4375</v>
      </c>
      <c r="F36" s="30">
        <v>97.833333333333329</v>
      </c>
      <c r="G36" s="31">
        <v>68.4375</v>
      </c>
      <c r="H36" s="32">
        <f t="shared" si="0"/>
        <v>100</v>
      </c>
      <c r="I36" s="6">
        <f t="shared" si="1"/>
        <v>0</v>
      </c>
      <c r="J36" s="14">
        <f t="shared" si="5"/>
        <v>100</v>
      </c>
      <c r="K36" s="17">
        <f t="shared" si="2"/>
        <v>0</v>
      </c>
      <c r="L36" s="20">
        <f t="shared" si="3"/>
        <v>69.95315161839865</v>
      </c>
      <c r="M36" s="63">
        <f t="shared" si="7"/>
        <v>-29.395833333333329</v>
      </c>
      <c r="N36" s="103"/>
      <c r="O36" s="100"/>
    </row>
    <row r="37" spans="1:15" ht="18.75" x14ac:dyDescent="0.3">
      <c r="A37" s="3" t="s">
        <v>43</v>
      </c>
      <c r="B37" s="66" t="s">
        <v>6</v>
      </c>
      <c r="C37" s="66" t="s">
        <v>45</v>
      </c>
      <c r="D37" s="30">
        <v>143.73333333333332</v>
      </c>
      <c r="E37" s="31">
        <v>110.29666666666667</v>
      </c>
      <c r="F37" s="30">
        <v>143.73333333333332</v>
      </c>
      <c r="G37" s="31">
        <v>110.29666666666667</v>
      </c>
      <c r="H37" s="32">
        <f t="shared" si="0"/>
        <v>100</v>
      </c>
      <c r="I37" s="6">
        <f t="shared" si="1"/>
        <v>0</v>
      </c>
      <c r="J37" s="14">
        <f t="shared" si="5"/>
        <v>100</v>
      </c>
      <c r="K37" s="17">
        <f t="shared" si="2"/>
        <v>0</v>
      </c>
      <c r="L37" s="20">
        <f t="shared" si="3"/>
        <v>76.737012987013003</v>
      </c>
      <c r="M37" s="63">
        <f t="shared" si="7"/>
        <v>-33.436666666666653</v>
      </c>
      <c r="N37" s="103"/>
      <c r="O37" s="100"/>
    </row>
    <row r="38" spans="1:15" ht="18.75" x14ac:dyDescent="0.3">
      <c r="A38" s="3" t="s">
        <v>44</v>
      </c>
      <c r="B38" s="66" t="s">
        <v>6</v>
      </c>
      <c r="C38" s="66" t="s">
        <v>41</v>
      </c>
      <c r="D38" s="30">
        <v>150.83333333333334</v>
      </c>
      <c r="E38" s="31">
        <v>122.42749999999999</v>
      </c>
      <c r="F38" s="30">
        <v>150.83333333333334</v>
      </c>
      <c r="G38" s="31">
        <v>122.42749999999999</v>
      </c>
      <c r="H38" s="32">
        <f t="shared" si="0"/>
        <v>100</v>
      </c>
      <c r="I38" s="6">
        <f t="shared" si="1"/>
        <v>0</v>
      </c>
      <c r="J38" s="14">
        <f t="shared" si="5"/>
        <v>100</v>
      </c>
      <c r="K38" s="17">
        <f t="shared" si="2"/>
        <v>0</v>
      </c>
      <c r="L38" s="20">
        <f t="shared" si="3"/>
        <v>81.167403314917124</v>
      </c>
      <c r="M38" s="63">
        <f t="shared" si="7"/>
        <v>-28.405833333333348</v>
      </c>
      <c r="N38" s="103"/>
      <c r="O38" s="100"/>
    </row>
    <row r="39" spans="1:15" ht="18.75" x14ac:dyDescent="0.3">
      <c r="A39" s="3" t="s">
        <v>27</v>
      </c>
      <c r="B39" s="66" t="s">
        <v>6</v>
      </c>
      <c r="C39" s="66"/>
      <c r="D39" s="30">
        <v>107.33333333333333</v>
      </c>
      <c r="E39" s="31">
        <v>90.25</v>
      </c>
      <c r="F39" s="30">
        <v>107.33333333333333</v>
      </c>
      <c r="G39" s="31">
        <v>90.25</v>
      </c>
      <c r="H39" s="32">
        <f t="shared" si="0"/>
        <v>100</v>
      </c>
      <c r="I39" s="6">
        <f t="shared" si="1"/>
        <v>0</v>
      </c>
      <c r="J39" s="14">
        <f t="shared" si="5"/>
        <v>100</v>
      </c>
      <c r="K39" s="17">
        <f t="shared" si="2"/>
        <v>0</v>
      </c>
      <c r="L39" s="20">
        <f t="shared" si="3"/>
        <v>84.08385093167702</v>
      </c>
      <c r="M39" s="63">
        <f t="shared" si="7"/>
        <v>-17.083333333333329</v>
      </c>
      <c r="N39" s="103">
        <f>SUM(L39:L45)/6</f>
        <v>95.775783497998574</v>
      </c>
      <c r="O39" s="100">
        <f>SUM(M39:M45)/6</f>
        <v>-41.219305555555557</v>
      </c>
    </row>
    <row r="40" spans="1:15" ht="18.75" x14ac:dyDescent="0.3">
      <c r="A40" s="3" t="s">
        <v>28</v>
      </c>
      <c r="B40" s="66" t="s">
        <v>6</v>
      </c>
      <c r="C40" s="66"/>
      <c r="D40" s="30">
        <v>103</v>
      </c>
      <c r="E40" s="31">
        <v>90.625</v>
      </c>
      <c r="F40" s="30">
        <v>109</v>
      </c>
      <c r="G40" s="31">
        <v>90.625</v>
      </c>
      <c r="H40" s="32">
        <f t="shared" si="0"/>
        <v>105.8252427184466</v>
      </c>
      <c r="I40" s="6">
        <f t="shared" si="1"/>
        <v>6</v>
      </c>
      <c r="J40" s="14">
        <f t="shared" si="5"/>
        <v>100</v>
      </c>
      <c r="K40" s="17">
        <f t="shared" si="2"/>
        <v>0</v>
      </c>
      <c r="L40" s="20">
        <f t="shared" si="3"/>
        <v>83.142201834862391</v>
      </c>
      <c r="M40" s="63">
        <f t="shared" si="7"/>
        <v>-18.375</v>
      </c>
      <c r="N40" s="103"/>
      <c r="O40" s="100"/>
    </row>
    <row r="41" spans="1:15" ht="18.75" x14ac:dyDescent="0.3">
      <c r="A41" s="3" t="s">
        <v>29</v>
      </c>
      <c r="B41" s="66" t="s">
        <v>6</v>
      </c>
      <c r="C41" s="66"/>
      <c r="D41" s="30">
        <v>99</v>
      </c>
      <c r="E41" s="31">
        <v>87.125</v>
      </c>
      <c r="F41" s="30">
        <v>99</v>
      </c>
      <c r="G41" s="31">
        <v>87.125</v>
      </c>
      <c r="H41" s="32">
        <f t="shared" si="0"/>
        <v>100</v>
      </c>
      <c r="I41" s="6">
        <f t="shared" si="1"/>
        <v>0</v>
      </c>
      <c r="J41" s="14">
        <f t="shared" si="5"/>
        <v>100</v>
      </c>
      <c r="K41" s="17">
        <f t="shared" si="2"/>
        <v>0</v>
      </c>
      <c r="L41" s="20">
        <f t="shared" si="3"/>
        <v>88.005050505050505</v>
      </c>
      <c r="M41" s="63">
        <f t="shared" si="7"/>
        <v>-11.875</v>
      </c>
      <c r="N41" s="103"/>
      <c r="O41" s="100"/>
    </row>
    <row r="42" spans="1:15" ht="18.75" x14ac:dyDescent="0.3">
      <c r="A42" s="3" t="s">
        <v>30</v>
      </c>
      <c r="B42" s="66" t="s">
        <v>6</v>
      </c>
      <c r="C42" s="66"/>
      <c r="D42" s="30">
        <v>125</v>
      </c>
      <c r="E42" s="31">
        <v>104.1875</v>
      </c>
      <c r="F42" s="30">
        <v>125</v>
      </c>
      <c r="G42" s="31">
        <v>104.1875</v>
      </c>
      <c r="H42" s="32">
        <f t="shared" si="0"/>
        <v>100</v>
      </c>
      <c r="I42" s="6">
        <f t="shared" si="1"/>
        <v>0</v>
      </c>
      <c r="J42" s="14">
        <f t="shared" si="5"/>
        <v>100</v>
      </c>
      <c r="K42" s="17">
        <f t="shared" si="2"/>
        <v>0</v>
      </c>
      <c r="L42" s="20">
        <f t="shared" si="3"/>
        <v>83.350000000000009</v>
      </c>
      <c r="M42" s="63">
        <f t="shared" si="7"/>
        <v>-20.8125</v>
      </c>
      <c r="N42" s="103"/>
      <c r="O42" s="100"/>
    </row>
    <row r="43" spans="1:15" ht="18.75" x14ac:dyDescent="0.3">
      <c r="A43" s="3" t="s">
        <v>64</v>
      </c>
      <c r="B43" s="66" t="s">
        <v>6</v>
      </c>
      <c r="C43" s="66"/>
      <c r="D43" s="30">
        <v>111.33333333333333</v>
      </c>
      <c r="E43" s="31">
        <v>78.5</v>
      </c>
      <c r="F43" s="30">
        <v>111.33333333333333</v>
      </c>
      <c r="G43" s="31">
        <v>78.5</v>
      </c>
      <c r="H43" s="32">
        <f t="shared" si="0"/>
        <v>100</v>
      </c>
      <c r="I43" s="6">
        <f t="shared" si="1"/>
        <v>0</v>
      </c>
      <c r="J43" s="14">
        <f t="shared" si="5"/>
        <v>100</v>
      </c>
      <c r="K43" s="17">
        <f t="shared" si="2"/>
        <v>0</v>
      </c>
      <c r="L43" s="20">
        <f t="shared" si="3"/>
        <v>70.508982035928142</v>
      </c>
      <c r="M43" s="63">
        <f t="shared" si="7"/>
        <v>-32.833333333333329</v>
      </c>
      <c r="N43" s="103"/>
      <c r="O43" s="100"/>
    </row>
    <row r="44" spans="1:15" ht="37.5" x14ac:dyDescent="0.3">
      <c r="A44" s="3" t="s">
        <v>31</v>
      </c>
      <c r="B44" s="66" t="s">
        <v>6</v>
      </c>
      <c r="C44" s="66" t="s">
        <v>52</v>
      </c>
      <c r="D44" s="30">
        <v>184.5</v>
      </c>
      <c r="E44" s="31">
        <v>204.33333333333334</v>
      </c>
      <c r="F44" s="30">
        <v>198</v>
      </c>
      <c r="G44" s="31">
        <v>204.33333333333334</v>
      </c>
      <c r="H44" s="32">
        <f t="shared" si="0"/>
        <v>107.31707317073172</v>
      </c>
      <c r="I44" s="6">
        <f t="shared" si="1"/>
        <v>13.5</v>
      </c>
      <c r="J44" s="14">
        <f t="shared" si="5"/>
        <v>100</v>
      </c>
      <c r="K44" s="17">
        <f t="shared" si="2"/>
        <v>0</v>
      </c>
      <c r="L44" s="20">
        <f t="shared" si="3"/>
        <v>103.1986531986532</v>
      </c>
      <c r="M44" s="63">
        <f t="shared" si="7"/>
        <v>6.3333333333333428</v>
      </c>
      <c r="N44" s="103"/>
      <c r="O44" s="100"/>
    </row>
    <row r="45" spans="1:15" ht="37.5" x14ac:dyDescent="0.3">
      <c r="A45" s="3" t="s">
        <v>46</v>
      </c>
      <c r="B45" s="66" t="s">
        <v>6</v>
      </c>
      <c r="C45" s="66" t="s">
        <v>52</v>
      </c>
      <c r="D45" s="30">
        <v>345.66666666666669</v>
      </c>
      <c r="E45" s="31">
        <v>253</v>
      </c>
      <c r="F45" s="30">
        <v>405.67</v>
      </c>
      <c r="G45" s="31">
        <v>253</v>
      </c>
      <c r="H45" s="32">
        <f t="shared" si="0"/>
        <v>117.35872709739634</v>
      </c>
      <c r="I45" s="6">
        <f t="shared" si="1"/>
        <v>60.00333333333333</v>
      </c>
      <c r="J45" s="14">
        <f t="shared" si="5"/>
        <v>100</v>
      </c>
      <c r="K45" s="17">
        <f t="shared" si="2"/>
        <v>0</v>
      </c>
      <c r="L45" s="20">
        <f t="shared" si="3"/>
        <v>62.365962481820191</v>
      </c>
      <c r="M45" s="63">
        <f t="shared" si="7"/>
        <v>-152.67000000000002</v>
      </c>
      <c r="N45" s="103"/>
      <c r="O45" s="100"/>
    </row>
    <row r="46" spans="1:15" ht="18.75" x14ac:dyDescent="0.3">
      <c r="A46" s="3" t="s">
        <v>32</v>
      </c>
      <c r="B46" s="66" t="s">
        <v>6</v>
      </c>
      <c r="C46" s="66" t="s">
        <v>60</v>
      </c>
      <c r="D46" s="30">
        <v>287.33333333333331</v>
      </c>
      <c r="E46" s="13">
        <v>217</v>
      </c>
      <c r="F46" s="30">
        <v>274.67</v>
      </c>
      <c r="G46" s="13">
        <v>217</v>
      </c>
      <c r="H46" s="32">
        <f t="shared" si="0"/>
        <v>95.592807424593985</v>
      </c>
      <c r="I46" s="6">
        <f t="shared" si="1"/>
        <v>-12.663333333333298</v>
      </c>
      <c r="J46" s="14">
        <f t="shared" si="5"/>
        <v>100</v>
      </c>
      <c r="K46" s="17">
        <f t="shared" si="2"/>
        <v>0</v>
      </c>
      <c r="L46" s="20">
        <f t="shared" si="3"/>
        <v>79.003895583791447</v>
      </c>
      <c r="M46" s="63">
        <f t="shared" si="7"/>
        <v>-57.670000000000016</v>
      </c>
      <c r="N46" s="18"/>
      <c r="O46" s="2"/>
    </row>
    <row r="47" spans="1:15" ht="45.75" customHeight="1" x14ac:dyDescent="0.3">
      <c r="A47" s="101" t="s">
        <v>61</v>
      </c>
      <c r="B47" s="101"/>
      <c r="C47" s="101"/>
      <c r="D47" s="101"/>
      <c r="E47" s="101"/>
      <c r="F47" s="101"/>
      <c r="G47" s="101"/>
      <c r="H47" s="101"/>
      <c r="I47" s="101"/>
      <c r="J47" s="101"/>
      <c r="K47" s="101"/>
      <c r="L47" s="19">
        <f>SUM(L6:L46)/39</f>
        <v>83.469864574055606</v>
      </c>
      <c r="M47" s="19">
        <f>SUM(M6:M46)/40</f>
        <v>-116.54785416666664</v>
      </c>
    </row>
    <row r="48" spans="1:15" ht="18.75" x14ac:dyDescent="0.3"/>
    <row r="49" spans="1:3" ht="18.75" x14ac:dyDescent="0.3">
      <c r="A49" s="102" t="s">
        <v>66</v>
      </c>
      <c r="B49" s="102"/>
      <c r="C49" s="102"/>
    </row>
    <row r="50" spans="1:3" ht="18.75" x14ac:dyDescent="0.3"/>
  </sheetData>
  <mergeCells count="25">
    <mergeCell ref="A1:K1"/>
    <mergeCell ref="A2:K2"/>
    <mergeCell ref="A3:K3"/>
    <mergeCell ref="A4:A6"/>
    <mergeCell ref="B4:B6"/>
    <mergeCell ref="D4:G4"/>
    <mergeCell ref="H4:O4"/>
    <mergeCell ref="H5:I5"/>
    <mergeCell ref="J5:K5"/>
    <mergeCell ref="L5:M5"/>
    <mergeCell ref="N5:O5"/>
    <mergeCell ref="D6:E6"/>
    <mergeCell ref="F6:G6"/>
    <mergeCell ref="O7:O12"/>
    <mergeCell ref="A47:K47"/>
    <mergeCell ref="A49:C49"/>
    <mergeCell ref="N31:N32"/>
    <mergeCell ref="O31:O32"/>
    <mergeCell ref="N33:N38"/>
    <mergeCell ref="O33:O38"/>
    <mergeCell ref="N39:N45"/>
    <mergeCell ref="O39:O45"/>
    <mergeCell ref="N16:N22"/>
    <mergeCell ref="O16:O22"/>
    <mergeCell ref="N7:N12"/>
  </mergeCells>
  <pageMargins left="0.70866141732283472" right="0.70866141732283472" top="0.74803149606299213" bottom="0.74803149606299213" header="0.31496062992125984" footer="0.31496062992125984"/>
  <pageSetup paperSize="9" scale="3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16</vt:i4>
      </vt:variant>
    </vt:vector>
  </HeadingPairs>
  <TitlesOfParts>
    <vt:vector size="16" baseType="lpstr">
      <vt:lpstr>16.07.2025</vt:lpstr>
      <vt:lpstr>23.07.2025</vt:lpstr>
      <vt:lpstr>30.07.2025</vt:lpstr>
      <vt:lpstr>06.08.2025</vt:lpstr>
      <vt:lpstr>20.08.2025 </vt:lpstr>
      <vt:lpstr>27.08.2025</vt:lpstr>
      <vt:lpstr>03.09.2025</vt:lpstr>
      <vt:lpstr>17.09.2025</vt:lpstr>
      <vt:lpstr>24.09.2025</vt:lpstr>
      <vt:lpstr>01.10.2025</vt:lpstr>
      <vt:lpstr>12.11.2025</vt:lpstr>
      <vt:lpstr>19.11.2025</vt:lpstr>
      <vt:lpstr>10.12.2025</vt:lpstr>
      <vt:lpstr>15.01.2026</vt:lpstr>
      <vt:lpstr>28.01.2026</vt:lpstr>
      <vt:lpstr>04.02.2026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2026-02-04T02:48:26Z</dcterms:modified>
</cp:coreProperties>
</file>