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0" activeTab="16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  <sheet name="15.01.2026" sheetId="26" r:id="rId14"/>
    <sheet name="28.01.2026" sheetId="27" r:id="rId15"/>
    <sheet name="04.02.2026" sheetId="28" r:id="rId16"/>
    <sheet name="18.02.2026 " sheetId="29" r:id="rId17"/>
  </sheets>
  <calcPr calcId="152511"/>
</workbook>
</file>

<file path=xl/calcChain.xml><?xml version="1.0" encoding="utf-8"?>
<calcChain xmlns="http://schemas.openxmlformats.org/spreadsheetml/2006/main">
  <c r="M46" i="29" l="1"/>
  <c r="L46" i="29"/>
  <c r="K46" i="29"/>
  <c r="J46" i="29"/>
  <c r="I46" i="29"/>
  <c r="H46" i="29"/>
  <c r="M45" i="29"/>
  <c r="L45" i="29"/>
  <c r="K45" i="29"/>
  <c r="J45" i="29"/>
  <c r="I45" i="29"/>
  <c r="H45" i="29"/>
  <c r="M44" i="29"/>
  <c r="L44" i="29"/>
  <c r="K44" i="29"/>
  <c r="J44" i="29"/>
  <c r="I44" i="29"/>
  <c r="H44" i="29"/>
  <c r="M43" i="29"/>
  <c r="L43" i="29"/>
  <c r="K43" i="29"/>
  <c r="J43" i="29"/>
  <c r="I43" i="29"/>
  <c r="H43" i="29"/>
  <c r="M42" i="29"/>
  <c r="L42" i="29"/>
  <c r="K42" i="29"/>
  <c r="J42" i="29"/>
  <c r="I42" i="29"/>
  <c r="H42" i="29"/>
  <c r="M41" i="29"/>
  <c r="L41" i="29"/>
  <c r="K41" i="29"/>
  <c r="J41" i="29"/>
  <c r="I41" i="29"/>
  <c r="H41" i="29"/>
  <c r="M40" i="29"/>
  <c r="L40" i="29"/>
  <c r="K40" i="29"/>
  <c r="J40" i="29"/>
  <c r="I40" i="29"/>
  <c r="H40" i="29"/>
  <c r="M39" i="29"/>
  <c r="O39" i="29" s="1"/>
  <c r="L39" i="29"/>
  <c r="K39" i="29"/>
  <c r="J39" i="29"/>
  <c r="I39" i="29"/>
  <c r="H39" i="29"/>
  <c r="M38" i="29"/>
  <c r="L38" i="29"/>
  <c r="K38" i="29"/>
  <c r="J38" i="29"/>
  <c r="I38" i="29"/>
  <c r="H38" i="29"/>
  <c r="M37" i="29"/>
  <c r="L37" i="29"/>
  <c r="K37" i="29"/>
  <c r="J37" i="29"/>
  <c r="I37" i="29"/>
  <c r="H37" i="29"/>
  <c r="M36" i="29"/>
  <c r="L36" i="29"/>
  <c r="K36" i="29"/>
  <c r="J36" i="29"/>
  <c r="I36" i="29"/>
  <c r="H36" i="29"/>
  <c r="M35" i="29"/>
  <c r="L35" i="29"/>
  <c r="K35" i="29"/>
  <c r="J35" i="29"/>
  <c r="I35" i="29"/>
  <c r="H35" i="29"/>
  <c r="M34" i="29"/>
  <c r="L34" i="29"/>
  <c r="K34" i="29"/>
  <c r="J34" i="29"/>
  <c r="I34" i="29"/>
  <c r="H34" i="29"/>
  <c r="M33" i="29"/>
  <c r="L33" i="29"/>
  <c r="K33" i="29"/>
  <c r="J33" i="29"/>
  <c r="I33" i="29"/>
  <c r="H33" i="29"/>
  <c r="M32" i="29"/>
  <c r="L32" i="29"/>
  <c r="K32" i="29"/>
  <c r="J32" i="29"/>
  <c r="I32" i="29"/>
  <c r="H32" i="29"/>
  <c r="M31" i="29"/>
  <c r="O31" i="29" s="1"/>
  <c r="L31" i="29"/>
  <c r="K31" i="29"/>
  <c r="J31" i="29"/>
  <c r="I31" i="29"/>
  <c r="H31" i="29"/>
  <c r="M30" i="29"/>
  <c r="L30" i="29"/>
  <c r="K30" i="29"/>
  <c r="J30" i="29"/>
  <c r="I30" i="29"/>
  <c r="H30" i="29"/>
  <c r="M29" i="29"/>
  <c r="L29" i="29"/>
  <c r="K29" i="29"/>
  <c r="J29" i="29"/>
  <c r="I29" i="29"/>
  <c r="H29" i="29"/>
  <c r="M28" i="29"/>
  <c r="L28" i="29"/>
  <c r="K28" i="29"/>
  <c r="J28" i="29"/>
  <c r="I28" i="29"/>
  <c r="H28" i="29"/>
  <c r="M27" i="29"/>
  <c r="L27" i="29"/>
  <c r="K27" i="29"/>
  <c r="J27" i="29"/>
  <c r="I27" i="29"/>
  <c r="H27" i="29"/>
  <c r="M26" i="29"/>
  <c r="L26" i="29"/>
  <c r="K26" i="29"/>
  <c r="J26" i="29"/>
  <c r="I26" i="29"/>
  <c r="H26" i="29"/>
  <c r="M25" i="29"/>
  <c r="L25" i="29"/>
  <c r="K25" i="29"/>
  <c r="J25" i="29"/>
  <c r="I25" i="29"/>
  <c r="H25" i="29"/>
  <c r="M24" i="29"/>
  <c r="L24" i="29"/>
  <c r="K24" i="29"/>
  <c r="J24" i="29"/>
  <c r="I24" i="29"/>
  <c r="H24" i="29"/>
  <c r="M23" i="29"/>
  <c r="L23" i="29"/>
  <c r="K23" i="29"/>
  <c r="J23" i="29"/>
  <c r="I23" i="29"/>
  <c r="H23" i="29"/>
  <c r="M22" i="29"/>
  <c r="L22" i="29"/>
  <c r="K22" i="29"/>
  <c r="J22" i="29"/>
  <c r="I22" i="29"/>
  <c r="H22" i="29"/>
  <c r="M21" i="29"/>
  <c r="L21" i="29"/>
  <c r="K21" i="29"/>
  <c r="J21" i="29"/>
  <c r="I21" i="29"/>
  <c r="H21" i="29"/>
  <c r="M20" i="29"/>
  <c r="L20" i="29"/>
  <c r="K20" i="29"/>
  <c r="J20" i="29"/>
  <c r="I20" i="29"/>
  <c r="H20" i="29"/>
  <c r="M19" i="29"/>
  <c r="L19" i="29"/>
  <c r="K19" i="29"/>
  <c r="J19" i="29"/>
  <c r="I19" i="29"/>
  <c r="H19" i="29"/>
  <c r="M18" i="29"/>
  <c r="L18" i="29"/>
  <c r="K18" i="29"/>
  <c r="J18" i="29"/>
  <c r="I18" i="29"/>
  <c r="H18" i="29"/>
  <c r="M17" i="29"/>
  <c r="L17" i="29"/>
  <c r="K17" i="29"/>
  <c r="J17" i="29"/>
  <c r="I17" i="29"/>
  <c r="H17" i="29"/>
  <c r="M16" i="29"/>
  <c r="L16" i="29"/>
  <c r="K16" i="29"/>
  <c r="J16" i="29"/>
  <c r="I16" i="29"/>
  <c r="H16" i="29"/>
  <c r="M15" i="29"/>
  <c r="L15" i="29"/>
  <c r="K15" i="29"/>
  <c r="J15" i="29"/>
  <c r="I15" i="29"/>
  <c r="H15" i="29"/>
  <c r="M14" i="29"/>
  <c r="L14" i="29"/>
  <c r="K14" i="29"/>
  <c r="J14" i="29"/>
  <c r="I14" i="29"/>
  <c r="H14" i="29"/>
  <c r="M13" i="29"/>
  <c r="L13" i="29"/>
  <c r="K13" i="29"/>
  <c r="J13" i="29"/>
  <c r="I13" i="29"/>
  <c r="H13" i="29"/>
  <c r="M12" i="29"/>
  <c r="L12" i="29"/>
  <c r="K12" i="29"/>
  <c r="J12" i="29"/>
  <c r="I12" i="29"/>
  <c r="H12" i="29"/>
  <c r="M11" i="29"/>
  <c r="L11" i="29"/>
  <c r="K11" i="29"/>
  <c r="J11" i="29"/>
  <c r="I11" i="29"/>
  <c r="H11" i="29"/>
  <c r="M10" i="29"/>
  <c r="L10" i="29"/>
  <c r="K10" i="29"/>
  <c r="J10" i="29"/>
  <c r="I10" i="29"/>
  <c r="H10" i="29"/>
  <c r="M9" i="29"/>
  <c r="L9" i="29"/>
  <c r="K9" i="29"/>
  <c r="J9" i="29"/>
  <c r="I9" i="29"/>
  <c r="H9" i="29"/>
  <c r="M8" i="29"/>
  <c r="L8" i="29"/>
  <c r="K8" i="29"/>
  <c r="J8" i="29"/>
  <c r="I8" i="29"/>
  <c r="H8" i="29"/>
  <c r="M7" i="29"/>
  <c r="L7" i="29"/>
  <c r="K7" i="29"/>
  <c r="I7" i="29"/>
  <c r="H7" i="29"/>
  <c r="O16" i="29" l="1"/>
  <c r="N31" i="29"/>
  <c r="N33" i="29"/>
  <c r="N16" i="29"/>
  <c r="N7" i="29"/>
  <c r="M47" i="29"/>
  <c r="O33" i="29"/>
  <c r="N39" i="29"/>
  <c r="L47" i="29"/>
  <c r="O7" i="29"/>
  <c r="M46" i="28"/>
  <c r="L46" i="28"/>
  <c r="K46" i="28"/>
  <c r="J46" i="28"/>
  <c r="I46" i="28"/>
  <c r="H46" i="28"/>
  <c r="M45" i="28"/>
  <c r="L45" i="28"/>
  <c r="K45" i="28"/>
  <c r="J45" i="28"/>
  <c r="I45" i="28"/>
  <c r="H45" i="28"/>
  <c r="M44" i="28"/>
  <c r="L44" i="28"/>
  <c r="K44" i="28"/>
  <c r="J44" i="28"/>
  <c r="I44" i="28"/>
  <c r="H44" i="28"/>
  <c r="M43" i="28"/>
  <c r="L43" i="28"/>
  <c r="K43" i="28"/>
  <c r="J43" i="28"/>
  <c r="I43" i="28"/>
  <c r="H43" i="28"/>
  <c r="M42" i="28"/>
  <c r="L42" i="28"/>
  <c r="K42" i="28"/>
  <c r="J42" i="28"/>
  <c r="I42" i="28"/>
  <c r="H42" i="28"/>
  <c r="M41" i="28"/>
  <c r="L41" i="28"/>
  <c r="K41" i="28"/>
  <c r="J41" i="28"/>
  <c r="I41" i="28"/>
  <c r="H41" i="28"/>
  <c r="M40" i="28"/>
  <c r="L40" i="28"/>
  <c r="K40" i="28"/>
  <c r="J40" i="28"/>
  <c r="I40" i="28"/>
  <c r="H40" i="28"/>
  <c r="M39" i="28"/>
  <c r="O39" i="28" s="1"/>
  <c r="L39" i="28"/>
  <c r="K39" i="28"/>
  <c r="J39" i="28"/>
  <c r="I39" i="28"/>
  <c r="H39" i="28"/>
  <c r="M38" i="28"/>
  <c r="L38" i="28"/>
  <c r="K38" i="28"/>
  <c r="J38" i="28"/>
  <c r="I38" i="28"/>
  <c r="H38" i="28"/>
  <c r="M37" i="28"/>
  <c r="L37" i="28"/>
  <c r="K37" i="28"/>
  <c r="J37" i="28"/>
  <c r="I37" i="28"/>
  <c r="H37" i="28"/>
  <c r="M36" i="28"/>
  <c r="L36" i="28"/>
  <c r="K36" i="28"/>
  <c r="J36" i="28"/>
  <c r="I36" i="28"/>
  <c r="H36" i="28"/>
  <c r="M35" i="28"/>
  <c r="L35" i="28"/>
  <c r="N33" i="28" s="1"/>
  <c r="K35" i="28"/>
  <c r="J35" i="28"/>
  <c r="I35" i="28"/>
  <c r="H35" i="28"/>
  <c r="M34" i="28"/>
  <c r="L34" i="28"/>
  <c r="K34" i="28"/>
  <c r="J34" i="28"/>
  <c r="I34" i="28"/>
  <c r="H34" i="28"/>
  <c r="M33" i="28"/>
  <c r="L33" i="28"/>
  <c r="K33" i="28"/>
  <c r="J33" i="28"/>
  <c r="I33" i="28"/>
  <c r="H33" i="28"/>
  <c r="M32" i="28"/>
  <c r="L32" i="28"/>
  <c r="K32" i="28"/>
  <c r="J32" i="28"/>
  <c r="I32" i="28"/>
  <c r="H32" i="28"/>
  <c r="O31" i="28"/>
  <c r="M31" i="28"/>
  <c r="L31" i="28"/>
  <c r="K31" i="28"/>
  <c r="J31" i="28"/>
  <c r="I31" i="28"/>
  <c r="H31" i="28"/>
  <c r="M30" i="28"/>
  <c r="L30" i="28"/>
  <c r="K30" i="28"/>
  <c r="J30" i="28"/>
  <c r="I30" i="28"/>
  <c r="H30" i="28"/>
  <c r="M29" i="28"/>
  <c r="L29" i="28"/>
  <c r="K29" i="28"/>
  <c r="J29" i="28"/>
  <c r="I29" i="28"/>
  <c r="H29" i="28"/>
  <c r="M28" i="28"/>
  <c r="L28" i="28"/>
  <c r="K28" i="28"/>
  <c r="J28" i="28"/>
  <c r="I28" i="28"/>
  <c r="H28" i="28"/>
  <c r="M27" i="28"/>
  <c r="L27" i="28"/>
  <c r="K27" i="28"/>
  <c r="J27" i="28"/>
  <c r="I27" i="28"/>
  <c r="H27" i="28"/>
  <c r="M26" i="28"/>
  <c r="L26" i="28"/>
  <c r="K26" i="28"/>
  <c r="J26" i="28"/>
  <c r="I26" i="28"/>
  <c r="H26" i="28"/>
  <c r="M25" i="28"/>
  <c r="L25" i="28"/>
  <c r="K25" i="28"/>
  <c r="J25" i="28"/>
  <c r="I25" i="28"/>
  <c r="H25" i="28"/>
  <c r="M24" i="28"/>
  <c r="L24" i="28"/>
  <c r="K24" i="28"/>
  <c r="J24" i="28"/>
  <c r="I24" i="28"/>
  <c r="H24" i="28"/>
  <c r="M23" i="28"/>
  <c r="L23" i="28"/>
  <c r="K23" i="28"/>
  <c r="J23" i="28"/>
  <c r="I23" i="28"/>
  <c r="H23" i="28"/>
  <c r="M22" i="28"/>
  <c r="L22" i="28"/>
  <c r="K22" i="28"/>
  <c r="J22" i="28"/>
  <c r="I22" i="28"/>
  <c r="H22" i="28"/>
  <c r="M21" i="28"/>
  <c r="L21" i="28"/>
  <c r="K21" i="28"/>
  <c r="J21" i="28"/>
  <c r="I21" i="28"/>
  <c r="H21" i="28"/>
  <c r="M20" i="28"/>
  <c r="L20" i="28"/>
  <c r="K20" i="28"/>
  <c r="J20" i="28"/>
  <c r="I20" i="28"/>
  <c r="H20" i="28"/>
  <c r="M19" i="28"/>
  <c r="L19" i="28"/>
  <c r="K19" i="28"/>
  <c r="J19" i="28"/>
  <c r="I19" i="28"/>
  <c r="H19" i="28"/>
  <c r="M18" i="28"/>
  <c r="L18" i="28"/>
  <c r="K18" i="28"/>
  <c r="J18" i="28"/>
  <c r="I18" i="28"/>
  <c r="H18" i="28"/>
  <c r="M17" i="28"/>
  <c r="L17" i="28"/>
  <c r="K17" i="28"/>
  <c r="J17" i="28"/>
  <c r="I17" i="28"/>
  <c r="H17" i="28"/>
  <c r="M16" i="28"/>
  <c r="O16" i="28" s="1"/>
  <c r="L16" i="28"/>
  <c r="K16" i="28"/>
  <c r="J16" i="28"/>
  <c r="I16" i="28"/>
  <c r="H16" i="28"/>
  <c r="M15" i="28"/>
  <c r="L15" i="28"/>
  <c r="K15" i="28"/>
  <c r="J15" i="28"/>
  <c r="I15" i="28"/>
  <c r="H15" i="28"/>
  <c r="M14" i="28"/>
  <c r="L14" i="28"/>
  <c r="K14" i="28"/>
  <c r="J14" i="28"/>
  <c r="I14" i="28"/>
  <c r="H14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O7" i="28" l="1"/>
  <c r="M47" i="28"/>
  <c r="N31" i="28"/>
  <c r="N16" i="28"/>
  <c r="L47" i="28"/>
  <c r="O33" i="28"/>
  <c r="N39" i="28"/>
  <c r="N7" i="28"/>
  <c r="M46" i="27"/>
  <c r="L46" i="27"/>
  <c r="K46" i="27"/>
  <c r="J46" i="27"/>
  <c r="I46" i="27"/>
  <c r="H46" i="27"/>
  <c r="M45" i="27"/>
  <c r="L45" i="27"/>
  <c r="K45" i="27"/>
  <c r="J45" i="27"/>
  <c r="I45" i="27"/>
  <c r="H45" i="27"/>
  <c r="M44" i="27"/>
  <c r="L44" i="27"/>
  <c r="K44" i="27"/>
  <c r="J44" i="27"/>
  <c r="I44" i="27"/>
  <c r="H44" i="27"/>
  <c r="M43" i="27"/>
  <c r="L43" i="27"/>
  <c r="K43" i="27"/>
  <c r="J43" i="27"/>
  <c r="I43" i="27"/>
  <c r="H43" i="27"/>
  <c r="M42" i="27"/>
  <c r="L42" i="27"/>
  <c r="K42" i="27"/>
  <c r="J42" i="27"/>
  <c r="I42" i="27"/>
  <c r="H42" i="27"/>
  <c r="M41" i="27"/>
  <c r="L41" i="27"/>
  <c r="K41" i="27"/>
  <c r="J41" i="27"/>
  <c r="I41" i="27"/>
  <c r="H41" i="27"/>
  <c r="M40" i="27"/>
  <c r="L40" i="27"/>
  <c r="K40" i="27"/>
  <c r="J40" i="27"/>
  <c r="I40" i="27"/>
  <c r="H40" i="27"/>
  <c r="M39" i="27"/>
  <c r="O39" i="27" s="1"/>
  <c r="L39" i="27"/>
  <c r="K39" i="27"/>
  <c r="J39" i="27"/>
  <c r="I39" i="27"/>
  <c r="H39" i="27"/>
  <c r="M38" i="27"/>
  <c r="L38" i="27"/>
  <c r="K38" i="27"/>
  <c r="J38" i="27"/>
  <c r="I38" i="27"/>
  <c r="H38" i="27"/>
  <c r="M37" i="27"/>
  <c r="L37" i="27"/>
  <c r="K37" i="27"/>
  <c r="J37" i="27"/>
  <c r="I37" i="27"/>
  <c r="H37" i="27"/>
  <c r="M36" i="27"/>
  <c r="L36" i="27"/>
  <c r="K36" i="27"/>
  <c r="J36" i="27"/>
  <c r="I36" i="27"/>
  <c r="H36" i="27"/>
  <c r="M35" i="27"/>
  <c r="L35" i="27"/>
  <c r="K35" i="27"/>
  <c r="J35" i="27"/>
  <c r="I35" i="27"/>
  <c r="H35" i="27"/>
  <c r="M34" i="27"/>
  <c r="L34" i="27"/>
  <c r="K34" i="27"/>
  <c r="J34" i="27"/>
  <c r="I34" i="27"/>
  <c r="H34" i="27"/>
  <c r="M33" i="27"/>
  <c r="L33" i="27"/>
  <c r="K33" i="27"/>
  <c r="J33" i="27"/>
  <c r="I33" i="27"/>
  <c r="H33" i="27"/>
  <c r="M32" i="27"/>
  <c r="L32" i="27"/>
  <c r="K32" i="27"/>
  <c r="J32" i="27"/>
  <c r="I32" i="27"/>
  <c r="H32" i="27"/>
  <c r="M31" i="27"/>
  <c r="O31" i="27" s="1"/>
  <c r="L31" i="27"/>
  <c r="K31" i="27"/>
  <c r="J31" i="27"/>
  <c r="I31" i="27"/>
  <c r="H31" i="27"/>
  <c r="M30" i="27"/>
  <c r="L30" i="27"/>
  <c r="K30" i="27"/>
  <c r="J30" i="27"/>
  <c r="I30" i="27"/>
  <c r="H30" i="27"/>
  <c r="M29" i="27"/>
  <c r="L29" i="27"/>
  <c r="K29" i="27"/>
  <c r="J29" i="27"/>
  <c r="I29" i="27"/>
  <c r="H29" i="27"/>
  <c r="M28" i="27"/>
  <c r="L28" i="27"/>
  <c r="K28" i="27"/>
  <c r="J28" i="27"/>
  <c r="I28" i="27"/>
  <c r="H28" i="27"/>
  <c r="M27" i="27"/>
  <c r="L27" i="27"/>
  <c r="K27" i="27"/>
  <c r="J27" i="27"/>
  <c r="I27" i="27"/>
  <c r="H27" i="27"/>
  <c r="M26" i="27"/>
  <c r="L26" i="27"/>
  <c r="K26" i="27"/>
  <c r="J26" i="27"/>
  <c r="I26" i="27"/>
  <c r="H26" i="27"/>
  <c r="M25" i="27"/>
  <c r="L25" i="27"/>
  <c r="K25" i="27"/>
  <c r="J25" i="27"/>
  <c r="I25" i="27"/>
  <c r="H25" i="27"/>
  <c r="M24" i="27"/>
  <c r="L24" i="27"/>
  <c r="K24" i="27"/>
  <c r="J24" i="27"/>
  <c r="I24" i="27"/>
  <c r="H24" i="27"/>
  <c r="M23" i="27"/>
  <c r="L23" i="27"/>
  <c r="K23" i="27"/>
  <c r="J23" i="27"/>
  <c r="I23" i="27"/>
  <c r="H23" i="27"/>
  <c r="M22" i="27"/>
  <c r="L22" i="27"/>
  <c r="K22" i="27"/>
  <c r="J22" i="27"/>
  <c r="I22" i="27"/>
  <c r="H22" i="27"/>
  <c r="M21" i="27"/>
  <c r="L21" i="27"/>
  <c r="K21" i="27"/>
  <c r="J21" i="27"/>
  <c r="I21" i="27"/>
  <c r="H21" i="27"/>
  <c r="M20" i="27"/>
  <c r="L20" i="27"/>
  <c r="K20" i="27"/>
  <c r="J20" i="27"/>
  <c r="I20" i="27"/>
  <c r="H20" i="27"/>
  <c r="M19" i="27"/>
  <c r="L19" i="27"/>
  <c r="K19" i="27"/>
  <c r="J19" i="27"/>
  <c r="I19" i="27"/>
  <c r="H19" i="27"/>
  <c r="M18" i="27"/>
  <c r="L18" i="27"/>
  <c r="K18" i="27"/>
  <c r="J18" i="27"/>
  <c r="I18" i="27"/>
  <c r="H18" i="27"/>
  <c r="M17" i="27"/>
  <c r="L17" i="27"/>
  <c r="K17" i="27"/>
  <c r="J17" i="27"/>
  <c r="I17" i="27"/>
  <c r="H17" i="27"/>
  <c r="M16" i="27"/>
  <c r="L16" i="27"/>
  <c r="K16" i="27"/>
  <c r="J16" i="27"/>
  <c r="I16" i="27"/>
  <c r="H16" i="27"/>
  <c r="M15" i="27"/>
  <c r="L15" i="27"/>
  <c r="K15" i="27"/>
  <c r="J15" i="27"/>
  <c r="I15" i="27"/>
  <c r="H15" i="27"/>
  <c r="M14" i="27"/>
  <c r="L14" i="27"/>
  <c r="K14" i="27"/>
  <c r="J14" i="27"/>
  <c r="I14" i="27"/>
  <c r="H14" i="27"/>
  <c r="M13" i="27"/>
  <c r="L13" i="27"/>
  <c r="K13" i="27"/>
  <c r="J13" i="27"/>
  <c r="I13" i="27"/>
  <c r="H13" i="27"/>
  <c r="M12" i="27"/>
  <c r="L12" i="27"/>
  <c r="K12" i="27"/>
  <c r="J12" i="27"/>
  <c r="I12" i="27"/>
  <c r="H12" i="27"/>
  <c r="M11" i="27"/>
  <c r="L11" i="27"/>
  <c r="K11" i="27"/>
  <c r="J11" i="27"/>
  <c r="I11" i="27"/>
  <c r="H11" i="27"/>
  <c r="M10" i="27"/>
  <c r="L10" i="27"/>
  <c r="K10" i="27"/>
  <c r="J10" i="27"/>
  <c r="I10" i="27"/>
  <c r="H10" i="27"/>
  <c r="M9" i="27"/>
  <c r="L9" i="27"/>
  <c r="K9" i="27"/>
  <c r="J9" i="27"/>
  <c r="I9" i="27"/>
  <c r="H9" i="27"/>
  <c r="M8" i="27"/>
  <c r="L8" i="27"/>
  <c r="K8" i="27"/>
  <c r="J8" i="27"/>
  <c r="I8" i="27"/>
  <c r="H8" i="27"/>
  <c r="M7" i="27"/>
  <c r="M47" i="27" s="1"/>
  <c r="L7" i="27"/>
  <c r="K7" i="27"/>
  <c r="I7" i="27"/>
  <c r="H7" i="27"/>
  <c r="N33" i="27" l="1"/>
  <c r="N16" i="27"/>
  <c r="O16" i="27"/>
  <c r="N7" i="27"/>
  <c r="N31" i="27"/>
  <c r="O7" i="27"/>
  <c r="O33" i="27"/>
  <c r="N39" i="27"/>
  <c r="L47" i="27"/>
  <c r="M46" i="26"/>
  <c r="L46" i="26"/>
  <c r="K46" i="26"/>
  <c r="J46" i="26"/>
  <c r="I46" i="26"/>
  <c r="H46" i="26"/>
  <c r="M45" i="26"/>
  <c r="L45" i="26"/>
  <c r="K45" i="26"/>
  <c r="J45" i="26"/>
  <c r="I45" i="26"/>
  <c r="H45" i="26"/>
  <c r="M44" i="26"/>
  <c r="L44" i="26"/>
  <c r="K44" i="26"/>
  <c r="J44" i="26"/>
  <c r="I44" i="26"/>
  <c r="H44" i="26"/>
  <c r="M43" i="26"/>
  <c r="L43" i="26"/>
  <c r="K43" i="26"/>
  <c r="J43" i="26"/>
  <c r="I43" i="26"/>
  <c r="H43" i="26"/>
  <c r="M42" i="26"/>
  <c r="L42" i="26"/>
  <c r="K42" i="26"/>
  <c r="J42" i="26"/>
  <c r="I42" i="26"/>
  <c r="H42" i="26"/>
  <c r="M41" i="26"/>
  <c r="L41" i="26"/>
  <c r="K41" i="26"/>
  <c r="J41" i="26"/>
  <c r="I41" i="26"/>
  <c r="H41" i="26"/>
  <c r="M40" i="26"/>
  <c r="L40" i="26"/>
  <c r="K40" i="26"/>
  <c r="J40" i="26"/>
  <c r="I40" i="26"/>
  <c r="H40" i="26"/>
  <c r="M39" i="26"/>
  <c r="O39" i="26" s="1"/>
  <c r="L39" i="26"/>
  <c r="K39" i="26"/>
  <c r="J39" i="26"/>
  <c r="I39" i="26"/>
  <c r="H39" i="26"/>
  <c r="M38" i="26"/>
  <c r="L38" i="26"/>
  <c r="K38" i="26"/>
  <c r="J38" i="26"/>
  <c r="I38" i="26"/>
  <c r="H38" i="26"/>
  <c r="M37" i="26"/>
  <c r="L37" i="26"/>
  <c r="K37" i="26"/>
  <c r="J37" i="26"/>
  <c r="I37" i="26"/>
  <c r="H37" i="26"/>
  <c r="M36" i="26"/>
  <c r="L36" i="26"/>
  <c r="K36" i="26"/>
  <c r="J36" i="26"/>
  <c r="I36" i="26"/>
  <c r="H36" i="26"/>
  <c r="M35" i="26"/>
  <c r="L35" i="26"/>
  <c r="K35" i="26"/>
  <c r="J35" i="26"/>
  <c r="I35" i="26"/>
  <c r="H35" i="26"/>
  <c r="M34" i="26"/>
  <c r="L34" i="26"/>
  <c r="K34" i="26"/>
  <c r="J34" i="26"/>
  <c r="I34" i="26"/>
  <c r="H34" i="26"/>
  <c r="O33" i="26"/>
  <c r="N33" i="26"/>
  <c r="M33" i="26"/>
  <c r="L33" i="26"/>
  <c r="K33" i="26"/>
  <c r="J33" i="26"/>
  <c r="I33" i="26"/>
  <c r="H33" i="26"/>
  <c r="M32" i="26"/>
  <c r="L32" i="26"/>
  <c r="K32" i="26"/>
  <c r="J32" i="26"/>
  <c r="I32" i="26"/>
  <c r="H32" i="26"/>
  <c r="M31" i="26"/>
  <c r="L31" i="26"/>
  <c r="K31" i="26"/>
  <c r="J31" i="26"/>
  <c r="I31" i="26"/>
  <c r="H31" i="26"/>
  <c r="M30" i="26"/>
  <c r="L30" i="26"/>
  <c r="K30" i="26"/>
  <c r="J30" i="26"/>
  <c r="I30" i="26"/>
  <c r="H30" i="26"/>
  <c r="M29" i="26"/>
  <c r="L29" i="26"/>
  <c r="K29" i="26"/>
  <c r="J29" i="26"/>
  <c r="I29" i="26"/>
  <c r="H29" i="26"/>
  <c r="M28" i="26"/>
  <c r="L28" i="26"/>
  <c r="K28" i="26"/>
  <c r="J28" i="26"/>
  <c r="I28" i="26"/>
  <c r="H28" i="26"/>
  <c r="M27" i="26"/>
  <c r="L27" i="26"/>
  <c r="K27" i="26"/>
  <c r="J27" i="26"/>
  <c r="I27" i="26"/>
  <c r="H27" i="26"/>
  <c r="M26" i="26"/>
  <c r="L26" i="26"/>
  <c r="K26" i="26"/>
  <c r="J26" i="26"/>
  <c r="I26" i="26"/>
  <c r="H26" i="26"/>
  <c r="M25" i="26"/>
  <c r="L25" i="26"/>
  <c r="K25" i="26"/>
  <c r="J25" i="26"/>
  <c r="I25" i="26"/>
  <c r="H25" i="26"/>
  <c r="M24" i="26"/>
  <c r="L24" i="26"/>
  <c r="K24" i="26"/>
  <c r="J24" i="26"/>
  <c r="I24" i="26"/>
  <c r="H24" i="26"/>
  <c r="M23" i="26"/>
  <c r="L23" i="26"/>
  <c r="K23" i="26"/>
  <c r="J23" i="26"/>
  <c r="I23" i="26"/>
  <c r="H23" i="26"/>
  <c r="M22" i="26"/>
  <c r="L22" i="26"/>
  <c r="K22" i="26"/>
  <c r="J22" i="26"/>
  <c r="I22" i="26"/>
  <c r="H22" i="26"/>
  <c r="M21" i="26"/>
  <c r="L21" i="26"/>
  <c r="K21" i="26"/>
  <c r="J21" i="26"/>
  <c r="I21" i="26"/>
  <c r="H21" i="26"/>
  <c r="M20" i="26"/>
  <c r="L20" i="26"/>
  <c r="K20" i="26"/>
  <c r="J20" i="26"/>
  <c r="I20" i="26"/>
  <c r="H20" i="26"/>
  <c r="M19" i="26"/>
  <c r="L19" i="26"/>
  <c r="K19" i="26"/>
  <c r="J19" i="26"/>
  <c r="I19" i="26"/>
  <c r="H19" i="26"/>
  <c r="M18" i="26"/>
  <c r="L18" i="26"/>
  <c r="K18" i="26"/>
  <c r="J18" i="26"/>
  <c r="I18" i="26"/>
  <c r="H18" i="26"/>
  <c r="M17" i="26"/>
  <c r="L17" i="26"/>
  <c r="K17" i="26"/>
  <c r="J17" i="26"/>
  <c r="I17" i="26"/>
  <c r="H17" i="26"/>
  <c r="M16" i="26"/>
  <c r="O16" i="26" s="1"/>
  <c r="L16" i="26"/>
  <c r="N16" i="26" s="1"/>
  <c r="K16" i="26"/>
  <c r="J16" i="26"/>
  <c r="I16" i="26"/>
  <c r="H16" i="26"/>
  <c r="M15" i="26"/>
  <c r="L15" i="26"/>
  <c r="K15" i="26"/>
  <c r="J15" i="26"/>
  <c r="I15" i="26"/>
  <c r="H15" i="26"/>
  <c r="M14" i="26"/>
  <c r="L14" i="26"/>
  <c r="K14" i="26"/>
  <c r="J14" i="26"/>
  <c r="I14" i="26"/>
  <c r="H14" i="26"/>
  <c r="M13" i="26"/>
  <c r="L13" i="26"/>
  <c r="K13" i="26"/>
  <c r="J13" i="26"/>
  <c r="I13" i="26"/>
  <c r="H13" i="26"/>
  <c r="M12" i="26"/>
  <c r="L12" i="26"/>
  <c r="K12" i="26"/>
  <c r="J12" i="26"/>
  <c r="I12" i="26"/>
  <c r="H12" i="26"/>
  <c r="M11" i="26"/>
  <c r="L11" i="26"/>
  <c r="K11" i="26"/>
  <c r="J11" i="26"/>
  <c r="I11" i="26"/>
  <c r="H11" i="26"/>
  <c r="M10" i="26"/>
  <c r="L10" i="26"/>
  <c r="K10" i="26"/>
  <c r="J10" i="26"/>
  <c r="I10" i="26"/>
  <c r="H10" i="26"/>
  <c r="M9" i="26"/>
  <c r="L9" i="26"/>
  <c r="K9" i="26"/>
  <c r="J9" i="26"/>
  <c r="I9" i="26"/>
  <c r="H9" i="26"/>
  <c r="M8" i="26"/>
  <c r="L8" i="26"/>
  <c r="K8" i="26"/>
  <c r="J8" i="26"/>
  <c r="I8" i="26"/>
  <c r="H8" i="26"/>
  <c r="M7" i="26"/>
  <c r="L7" i="26"/>
  <c r="K7" i="26"/>
  <c r="I7" i="26"/>
  <c r="H7" i="26"/>
  <c r="M47" i="26" l="1"/>
  <c r="N39" i="26"/>
  <c r="L47" i="26"/>
  <c r="N31" i="26"/>
  <c r="O31" i="26"/>
  <c r="O7" i="26"/>
  <c r="N7" i="26"/>
  <c r="M46" i="25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<sst xmlns="http://schemas.openxmlformats.org/spreadsheetml/2006/main" count="2176" uniqueCount="91">
  <si>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</si>
  <si>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</si>
  <si>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</si>
  <si>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</si>
  <si>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</si>
  <si>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</si>
  <si>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</si>
  <si>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</si>
  <si>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</si>
  <si>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</si>
  <si>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</si>
  <si>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</si>
  <si>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</si>
  <si>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</si>
  <si>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</si>
  <si>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</si>
  <si>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</si>
  <si>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</si>
  <si>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</si>
  <si>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</si>
  <si>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</si>
  <si>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</si>
  <si>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</si>
  <si>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</si>
  <si>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</si>
  <si>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</si>
  <si>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</si>
  <si>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</si>
  <si>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</si>
  <si>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</si>
  <si>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</si>
  <si>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</si>
  <si>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</si>
  <si>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</si>
  <si>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</si>
  <si>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</si>
  <si>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</si>
  <si>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</si>
  <si>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</si>
  <si>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</si>
  <si>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</si>
  <si>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</si>
  <si>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</si>
  <si>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</si>
  <si>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</si>
  <si>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</si>
  <si>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</si>
  <si>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</si>
  <si>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</si>
  <si>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</si>
  <si>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</si>
  <si>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</si>
  <si>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</si>
  <si>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</si>
  <si>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</si>
  <si>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</si>
  <si>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</si>
  <si>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</si>
  <si>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</si>
  <si>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</si>
  <si>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</si>
  <si>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</si>
  <si>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</si>
  <si>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</si>
  <si>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</si>
  <si>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</si>
  <si>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</si>
  <si>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</si>
  <si>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</si>
  <si>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</si>
  <si>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</si>
  <si>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</si>
  <si>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</si>
  <si>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</si>
  <si>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</si>
  <si>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</si>
  <si>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</si>
  <si>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</si>
  <si>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</si>
  <si>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</si>
  <si>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</si>
  <si>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</si>
  <si>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</si>
  <si>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</si>
  <si>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</si>
  <si>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</si>
  <si>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</si>
  <si>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</si>
  <si>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28.01.2026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</si>
  <si>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04.02.2026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</si>
  <si>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18.02.2026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</si>
</sst>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3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11" xfId="2" applyNumberFormat="1" applyFont="1" applyFill="1" applyBorder="1" applyAlignment="1">
      <alignment horizontal="center" vertical="center" wrapText="1"/>
    </xf>
    <xf numFmtId="2" fontId="7" fillId="0" borderId="12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9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4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23"/>
      <c r="D4" s="119" t="s">
        <v>1</v>
      </c>
      <c r="E4" s="119"/>
      <c r="F4" s="119"/>
      <c r="G4" s="119"/>
      <c r="H4" s="119" t="s">
        <v>73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24"/>
      <c r="D6" s="126">
        <v>45847</v>
      </c>
      <c r="E6" s="127"/>
      <c r="F6" s="126">
        <v>45854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107">
        <f>SUM(L7:L12)/5</f>
        <v>83.138733830364615</v>
      </c>
      <c r="O7" s="104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107"/>
      <c r="O8" s="104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107"/>
      <c r="O9" s="104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107"/>
      <c r="O10" s="104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107"/>
      <c r="O11" s="104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107"/>
      <c r="O12" s="104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107">
        <f>SUM(L16:L22)/7</f>
        <v>87.397361852919374</v>
      </c>
      <c r="O16" s="104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107"/>
      <c r="O17" s="104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107"/>
      <c r="O18" s="104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107"/>
      <c r="O19" s="104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107"/>
      <c r="O20" s="104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107"/>
      <c r="O21" s="104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107"/>
      <c r="O22" s="104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107">
        <f>SUM(L31:L32)/2</f>
        <v>85.463343497046793</v>
      </c>
      <c r="O31" s="104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107"/>
      <c r="O32" s="104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107">
        <f>SUM(L33:L38)/6</f>
        <v>81.180016685792609</v>
      </c>
      <c r="O33" s="104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107"/>
      <c r="O34" s="104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107"/>
      <c r="O35" s="104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107"/>
      <c r="O36" s="104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107"/>
      <c r="O37" s="104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107"/>
      <c r="O38" s="104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107">
        <f>SUM(L39:L45)/6</f>
        <v>108.10441443080579</v>
      </c>
      <c r="O39" s="104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107"/>
      <c r="O40" s="104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107"/>
      <c r="O41" s="104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107"/>
      <c r="O42" s="104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107"/>
      <c r="O43" s="104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107"/>
      <c r="O44" s="104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107"/>
      <c r="O45" s="104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67"/>
      <c r="D4" s="119" t="s">
        <v>1</v>
      </c>
      <c r="E4" s="119"/>
      <c r="F4" s="119"/>
      <c r="G4" s="119"/>
      <c r="H4" s="119" t="s">
        <v>80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68"/>
      <c r="D6" s="126">
        <v>45924</v>
      </c>
      <c r="E6" s="127"/>
      <c r="F6" s="126">
        <v>45931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107">
        <f>SUM(L7:L12)/5</f>
        <v>80.360263144532141</v>
      </c>
      <c r="O7" s="104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107"/>
      <c r="O8" s="104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107"/>
      <c r="O9" s="104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107"/>
      <c r="O10" s="104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107"/>
      <c r="O11" s="104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107"/>
      <c r="O12" s="104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107">
        <f>SUM(L16:L22)/7</f>
        <v>88.986655133164177</v>
      </c>
      <c r="O16" s="104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107"/>
      <c r="O17" s="104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107"/>
      <c r="O18" s="104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107"/>
      <c r="O19" s="104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107"/>
      <c r="O20" s="104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107"/>
      <c r="O21" s="104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107"/>
      <c r="O22" s="104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107">
        <f>SUM(L31:L32)/2</f>
        <v>86.630164206015536</v>
      </c>
      <c r="O31" s="104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107">
        <f>SUM(L33:L38)/6</f>
        <v>84.54483619138027</v>
      </c>
      <c r="O33" s="104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107"/>
      <c r="O34" s="104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107"/>
      <c r="O35" s="104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107"/>
      <c r="O36" s="104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107"/>
      <c r="O38" s="104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107">
        <f>SUM(L39:L45)/6</f>
        <v>92.792803334367349</v>
      </c>
      <c r="O39" s="104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107"/>
      <c r="O40" s="104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107"/>
      <c r="O41" s="104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107"/>
      <c r="O42" s="104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107"/>
      <c r="O43" s="104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107"/>
      <c r="O44" s="104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107"/>
      <c r="O45" s="104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72"/>
      <c r="D4" s="119" t="s">
        <v>1</v>
      </c>
      <c r="E4" s="119"/>
      <c r="F4" s="119"/>
      <c r="G4" s="119"/>
      <c r="H4" s="119" t="s">
        <v>81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73"/>
      <c r="D6" s="126">
        <v>45966</v>
      </c>
      <c r="E6" s="127"/>
      <c r="F6" s="126">
        <v>45973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107">
        <f>SUM(L7:L12)/5</f>
        <v>85.780873808919921</v>
      </c>
      <c r="O7" s="104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107"/>
      <c r="O8" s="104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107"/>
      <c r="O9" s="104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107"/>
      <c r="O10" s="104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107"/>
      <c r="O11" s="104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107"/>
      <c r="O12" s="104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107">
        <f>SUM(L16:L22)/7</f>
        <v>88.38452370517544</v>
      </c>
      <c r="O16" s="104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107"/>
      <c r="O17" s="104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107"/>
      <c r="O18" s="104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107"/>
      <c r="O19" s="104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107"/>
      <c r="O20" s="104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107"/>
      <c r="O21" s="104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107"/>
      <c r="O22" s="104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107">
        <f>SUM(L31:L32)/2</f>
        <v>85.305660894757267</v>
      </c>
      <c r="O31" s="104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107">
        <f>SUM(L33:L38)/6</f>
        <v>83.549351369756963</v>
      </c>
      <c r="O33" s="104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107"/>
      <c r="O34" s="104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107"/>
      <c r="O35" s="104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107"/>
      <c r="O36" s="104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107"/>
      <c r="O38" s="104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107">
        <f>SUM(L39:L45)/6</f>
        <v>88.03129128807528</v>
      </c>
      <c r="O39" s="104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107"/>
      <c r="O40" s="104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107"/>
      <c r="O41" s="104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107"/>
      <c r="O42" s="104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107"/>
      <c r="O43" s="104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107"/>
      <c r="O44" s="104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107"/>
      <c r="O45" s="104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76"/>
      <c r="D4" s="119" t="s">
        <v>1</v>
      </c>
      <c r="E4" s="119"/>
      <c r="F4" s="119"/>
      <c r="G4" s="119"/>
      <c r="H4" s="119" t="s">
        <v>85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77"/>
      <c r="D6" s="126">
        <v>45973</v>
      </c>
      <c r="E6" s="127"/>
      <c r="F6" s="126">
        <v>45980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107">
        <f>SUM(L7:L12)/5</f>
        <v>85.271314235038773</v>
      </c>
      <c r="O7" s="104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107"/>
      <c r="O8" s="104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107"/>
      <c r="O9" s="104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107"/>
      <c r="O10" s="104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107"/>
      <c r="O11" s="104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107"/>
      <c r="O12" s="104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107">
        <f>SUM(L16:L22)/7</f>
        <v>88.38452370517544</v>
      </c>
      <c r="O16" s="104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107"/>
      <c r="O17" s="104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107"/>
      <c r="O18" s="104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107"/>
      <c r="O19" s="104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107"/>
      <c r="O20" s="104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107"/>
      <c r="O21" s="104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107"/>
      <c r="O22" s="104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107">
        <f>SUM(L31:L32)/2</f>
        <v>85.305660894757267</v>
      </c>
      <c r="O31" s="104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107">
        <f>SUM(L33:L38)/6</f>
        <v>79.477649455238563</v>
      </c>
      <c r="O33" s="104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107"/>
      <c r="O34" s="104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107"/>
      <c r="O35" s="104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107"/>
      <c r="O36" s="104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107"/>
      <c r="O37" s="104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107"/>
      <c r="O38" s="104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107">
        <f>SUM(L39:L45)/6</f>
        <v>88.86720248352232</v>
      </c>
      <c r="O39" s="104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107"/>
      <c r="O40" s="104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107"/>
      <c r="O41" s="104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107"/>
      <c r="O42" s="104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107"/>
      <c r="O43" s="104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107"/>
      <c r="O44" s="104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107"/>
      <c r="O45" s="104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81"/>
      <c r="D4" s="119" t="s">
        <v>1</v>
      </c>
      <c r="E4" s="119"/>
      <c r="F4" s="119"/>
      <c r="G4" s="119"/>
      <c r="H4" s="119" t="s">
        <v>86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82"/>
      <c r="D6" s="126">
        <v>45994</v>
      </c>
      <c r="E6" s="127"/>
      <c r="F6" s="126">
        <v>46001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107">
        <f>SUM(L7:L12)/5</f>
        <v>84.355415617527257</v>
      </c>
      <c r="O7" s="104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107"/>
      <c r="O8" s="104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107"/>
      <c r="O9" s="104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107"/>
      <c r="O10" s="104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107"/>
      <c r="O11" s="104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107"/>
      <c r="O12" s="104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107">
        <f>SUM(L16:L22)/7</f>
        <v>86.93832086174497</v>
      </c>
      <c r="O16" s="104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107"/>
      <c r="O17" s="104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107"/>
      <c r="O18" s="104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107"/>
      <c r="O19" s="104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107"/>
      <c r="O20" s="104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107"/>
      <c r="O21" s="104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107"/>
      <c r="O22" s="104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107">
        <f>SUM(L31:L32)/2</f>
        <v>85.305660894757267</v>
      </c>
      <c r="O31" s="104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107">
        <f>SUM(L33:L38)/6</f>
        <v>79.817777305628724</v>
      </c>
      <c r="O33" s="104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107"/>
      <c r="O34" s="104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107"/>
      <c r="O35" s="104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107"/>
      <c r="O36" s="104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107"/>
      <c r="O37" s="104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107"/>
      <c r="O38" s="104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107">
        <f>SUM(L39:L45)/6</f>
        <v>91.226699060312896</v>
      </c>
      <c r="O39" s="104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107"/>
      <c r="O40" s="104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107"/>
      <c r="O41" s="104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107"/>
      <c r="O42" s="104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107"/>
      <c r="O43" s="104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107"/>
      <c r="O44" s="104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107"/>
      <c r="O45" s="104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25" sqref="E25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86"/>
      <c r="D4" s="119" t="s">
        <v>1</v>
      </c>
      <c r="E4" s="119"/>
      <c r="F4" s="119"/>
      <c r="G4" s="119"/>
      <c r="H4" s="119" t="s">
        <v>87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8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thickBot="1" x14ac:dyDescent="0.35">
      <c r="A6" s="116"/>
      <c r="B6" s="118"/>
      <c r="C6" s="87"/>
      <c r="D6" s="126">
        <v>46015</v>
      </c>
      <c r="E6" s="127"/>
      <c r="F6" s="126">
        <v>46037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8" t="s">
        <v>6</v>
      </c>
      <c r="C7" s="88" t="s">
        <v>45</v>
      </c>
      <c r="D7" s="80">
        <v>963</v>
      </c>
      <c r="E7" s="13">
        <v>0</v>
      </c>
      <c r="F7" s="89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5">
        <f t="shared" ref="L7:L46" si="3">G7/F7*100</f>
        <v>0</v>
      </c>
      <c r="M7" s="85">
        <f t="shared" ref="M7:M16" si="4">G7-F7</f>
        <v>-963</v>
      </c>
      <c r="N7" s="107">
        <f>SUM(L7:L12)/5</f>
        <v>83.10603577459537</v>
      </c>
      <c r="O7" s="104">
        <f>SUM(M7:M12)/5</f>
        <v>-301.19166666666672</v>
      </c>
    </row>
    <row r="8" spans="1:15" ht="18.75" x14ac:dyDescent="0.3">
      <c r="A8" s="3" t="s">
        <v>50</v>
      </c>
      <c r="B8" s="88" t="s">
        <v>6</v>
      </c>
      <c r="C8" s="88"/>
      <c r="D8" s="80">
        <v>821.33333333333337</v>
      </c>
      <c r="E8" s="13">
        <v>805.625</v>
      </c>
      <c r="F8" s="90">
        <v>821.33333333333337</v>
      </c>
      <c r="G8" s="13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101.86190845616758</v>
      </c>
      <c r="K8" s="17">
        <f t="shared" si="2"/>
        <v>15</v>
      </c>
      <c r="L8" s="20">
        <f t="shared" si="3"/>
        <v>99.913758116883116</v>
      </c>
      <c r="M8" s="85">
        <f t="shared" si="4"/>
        <v>-0.70833333333337123</v>
      </c>
      <c r="N8" s="107"/>
      <c r="O8" s="104"/>
    </row>
    <row r="9" spans="1:15" ht="18.75" x14ac:dyDescent="0.3">
      <c r="A9" s="3" t="s">
        <v>10</v>
      </c>
      <c r="B9" s="88" t="s">
        <v>6</v>
      </c>
      <c r="C9" s="88"/>
      <c r="D9" s="80">
        <v>561.5</v>
      </c>
      <c r="E9" s="13">
        <v>263</v>
      </c>
      <c r="F9" s="90">
        <v>561.5</v>
      </c>
      <c r="G9" s="13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101.64765525982256</v>
      </c>
      <c r="K9" s="17">
        <f t="shared" si="2"/>
        <v>4.3333333333333144</v>
      </c>
      <c r="L9" s="20">
        <f t="shared" si="3"/>
        <v>47.610566933808244</v>
      </c>
      <c r="M9" s="85">
        <f t="shared" si="4"/>
        <v>-294.16666666666669</v>
      </c>
      <c r="N9" s="107"/>
      <c r="O9" s="104"/>
    </row>
    <row r="10" spans="1:15" ht="18.75" x14ac:dyDescent="0.3">
      <c r="A10" s="3" t="s">
        <v>7</v>
      </c>
      <c r="B10" s="88" t="s">
        <v>6</v>
      </c>
      <c r="C10" s="88"/>
      <c r="D10" s="80">
        <v>559.33333333333337</v>
      </c>
      <c r="E10" s="13">
        <v>471.5</v>
      </c>
      <c r="F10" s="90">
        <v>559.33333333333337</v>
      </c>
      <c r="G10" s="13">
        <v>481.75</v>
      </c>
      <c r="H10" s="32">
        <f t="shared" si="0"/>
        <v>100</v>
      </c>
      <c r="I10" s="6">
        <f t="shared" si="1"/>
        <v>0</v>
      </c>
      <c r="J10" s="14">
        <f t="shared" si="5"/>
        <v>102.17391304347827</v>
      </c>
      <c r="K10" s="17">
        <f t="shared" si="2"/>
        <v>10.25</v>
      </c>
      <c r="L10" s="20">
        <f t="shared" si="3"/>
        <v>86.12932061978546</v>
      </c>
      <c r="M10" s="85">
        <f t="shared" si="4"/>
        <v>-77.583333333333371</v>
      </c>
      <c r="N10" s="107"/>
      <c r="O10" s="104"/>
    </row>
    <row r="11" spans="1:15" ht="18.75" x14ac:dyDescent="0.3">
      <c r="A11" s="3" t="s">
        <v>11</v>
      </c>
      <c r="B11" s="88" t="s">
        <v>6</v>
      </c>
      <c r="C11" s="88"/>
      <c r="D11" s="80">
        <v>385.66666666666669</v>
      </c>
      <c r="E11" s="13">
        <v>339.33333333333331</v>
      </c>
      <c r="F11" s="90">
        <v>345.33333333333331</v>
      </c>
      <c r="G11" s="13">
        <v>349.33333333333331</v>
      </c>
      <c r="H11" s="32">
        <f t="shared" si="0"/>
        <v>89.541918755401895</v>
      </c>
      <c r="I11" s="6">
        <f t="shared" si="1"/>
        <v>-40.333333333333371</v>
      </c>
      <c r="J11" s="14">
        <f t="shared" si="5"/>
        <v>102.94695481335954</v>
      </c>
      <c r="K11" s="17">
        <f t="shared" si="2"/>
        <v>10</v>
      </c>
      <c r="L11" s="20">
        <f t="shared" si="3"/>
        <v>101.15830115830116</v>
      </c>
      <c r="M11" s="85">
        <f t="shared" si="4"/>
        <v>4</v>
      </c>
      <c r="N11" s="107"/>
      <c r="O11" s="104"/>
    </row>
    <row r="12" spans="1:15" ht="18.75" x14ac:dyDescent="0.3">
      <c r="A12" s="3" t="s">
        <v>12</v>
      </c>
      <c r="B12" s="88" t="s">
        <v>6</v>
      </c>
      <c r="C12" s="88" t="s">
        <v>47</v>
      </c>
      <c r="D12" s="80">
        <v>905</v>
      </c>
      <c r="E12" s="13">
        <v>730.5</v>
      </c>
      <c r="F12" s="90">
        <v>905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85">
        <f t="shared" si="4"/>
        <v>-174.5</v>
      </c>
      <c r="N12" s="107"/>
      <c r="O12" s="104"/>
    </row>
    <row r="13" spans="1:15" ht="57" customHeight="1" x14ac:dyDescent="0.3">
      <c r="A13" s="3" t="s">
        <v>13</v>
      </c>
      <c r="B13" s="88" t="s">
        <v>6</v>
      </c>
      <c r="C13" s="88" t="s">
        <v>51</v>
      </c>
      <c r="D13" s="80">
        <v>178.66666666666666</v>
      </c>
      <c r="E13" s="13">
        <v>146.33333333333334</v>
      </c>
      <c r="F13" s="90">
        <v>133.33333333333334</v>
      </c>
      <c r="G13" s="13">
        <v>143.35</v>
      </c>
      <c r="H13" s="32">
        <f t="shared" si="0"/>
        <v>74.626865671641795</v>
      </c>
      <c r="I13" s="11">
        <f t="shared" si="1"/>
        <v>-45.333333333333314</v>
      </c>
      <c r="J13" s="15">
        <f t="shared" si="5"/>
        <v>97.961275626423685</v>
      </c>
      <c r="K13" s="26">
        <f t="shared" si="2"/>
        <v>-2.9833333333333485</v>
      </c>
      <c r="L13" s="20">
        <f t="shared" si="3"/>
        <v>107.51249999999999</v>
      </c>
      <c r="M13" s="85">
        <f t="shared" si="4"/>
        <v>10.016666666666652</v>
      </c>
      <c r="N13" s="18"/>
      <c r="O13" s="2"/>
    </row>
    <row r="14" spans="1:15" ht="18.75" x14ac:dyDescent="0.3">
      <c r="A14" s="3" t="s">
        <v>67</v>
      </c>
      <c r="B14" s="88" t="s">
        <v>6</v>
      </c>
      <c r="C14" s="88"/>
      <c r="D14" s="80">
        <v>351.66666666666669</v>
      </c>
      <c r="E14" s="13">
        <v>309.66666666666669</v>
      </c>
      <c r="F14" s="90">
        <v>351.66666666666669</v>
      </c>
      <c r="G14" s="13">
        <v>343</v>
      </c>
      <c r="H14" s="32">
        <f t="shared" si="0"/>
        <v>100</v>
      </c>
      <c r="I14" s="11">
        <f t="shared" si="1"/>
        <v>0</v>
      </c>
      <c r="J14" s="27">
        <f t="shared" si="5"/>
        <v>110.76426264800861</v>
      </c>
      <c r="K14" s="79">
        <f t="shared" si="2"/>
        <v>33.333333333333314</v>
      </c>
      <c r="L14" s="20">
        <f t="shared" si="3"/>
        <v>97.535545023696685</v>
      </c>
      <c r="M14" s="85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88" t="s">
        <v>6</v>
      </c>
      <c r="C15" s="88"/>
      <c r="D15" s="80">
        <v>549.33333333333337</v>
      </c>
      <c r="E15" s="13">
        <v>514.13</v>
      </c>
      <c r="F15" s="90">
        <v>549.33333333333337</v>
      </c>
      <c r="G15" s="13">
        <v>519.63</v>
      </c>
      <c r="H15" s="32">
        <f t="shared" si="0"/>
        <v>100</v>
      </c>
      <c r="I15" s="11">
        <f t="shared" si="1"/>
        <v>0</v>
      </c>
      <c r="J15" s="15">
        <f t="shared" si="5"/>
        <v>101.06976834652714</v>
      </c>
      <c r="K15" s="26">
        <f t="shared" si="2"/>
        <v>5.5</v>
      </c>
      <c r="L15" s="20">
        <f t="shared" si="3"/>
        <v>94.592839805825236</v>
      </c>
      <c r="M15" s="85">
        <f t="shared" si="4"/>
        <v>-29.703333333333376</v>
      </c>
      <c r="N15" s="18"/>
      <c r="O15" s="2"/>
    </row>
    <row r="16" spans="1:15" ht="93.75" x14ac:dyDescent="0.3">
      <c r="A16" s="3" t="s">
        <v>15</v>
      </c>
      <c r="B16" s="88" t="s">
        <v>6</v>
      </c>
      <c r="C16" s="88" t="s">
        <v>65</v>
      </c>
      <c r="D16" s="80">
        <v>1154.3333333333333</v>
      </c>
      <c r="E16" s="13">
        <v>1076.3633333333335</v>
      </c>
      <c r="F16" s="90">
        <v>1154.3333333333333</v>
      </c>
      <c r="G16" s="13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99.814189136877573</v>
      </c>
      <c r="K16" s="17">
        <f t="shared" si="2"/>
        <v>-2</v>
      </c>
      <c r="L16" s="20">
        <f t="shared" si="3"/>
        <v>93.072191741264817</v>
      </c>
      <c r="M16" s="85">
        <f t="shared" si="4"/>
        <v>-79.9699999999998</v>
      </c>
      <c r="N16" s="107">
        <f>SUM(L16:L22)/7</f>
        <v>86.082156607244315</v>
      </c>
      <c r="O16" s="104">
        <f>SUM(M16:M22)/7</f>
        <v>-93.721785714285687</v>
      </c>
    </row>
    <row r="17" spans="1:15" ht="18.75" x14ac:dyDescent="0.3">
      <c r="A17" s="3" t="s">
        <v>35</v>
      </c>
      <c r="B17" s="88" t="s">
        <v>8</v>
      </c>
      <c r="C17" s="88" t="s">
        <v>48</v>
      </c>
      <c r="D17" s="80">
        <v>215.20000000000002</v>
      </c>
      <c r="E17" s="13">
        <v>192.70000000000002</v>
      </c>
      <c r="F17" s="90">
        <v>216.20000000000002</v>
      </c>
      <c r="G17" s="13">
        <v>196.36666666666667</v>
      </c>
      <c r="H17" s="32">
        <f t="shared" si="0"/>
        <v>100.4646840148699</v>
      </c>
      <c r="I17" s="6">
        <f t="shared" si="1"/>
        <v>1</v>
      </c>
      <c r="J17" s="14">
        <f t="shared" si="5"/>
        <v>101.90278498529666</v>
      </c>
      <c r="K17" s="17">
        <f t="shared" si="2"/>
        <v>3.6666666666666572</v>
      </c>
      <c r="L17" s="20">
        <f t="shared" si="3"/>
        <v>90.826395312981802</v>
      </c>
      <c r="M17" s="85">
        <f>G18-F18</f>
        <v>-62.166666666666686</v>
      </c>
      <c r="N17" s="107"/>
      <c r="O17" s="104"/>
    </row>
    <row r="18" spans="1:15" ht="18.75" x14ac:dyDescent="0.3">
      <c r="A18" s="3" t="s">
        <v>36</v>
      </c>
      <c r="B18" s="88" t="s">
        <v>6</v>
      </c>
      <c r="C18" s="88" t="s">
        <v>41</v>
      </c>
      <c r="D18" s="80">
        <v>470.66666666666669</v>
      </c>
      <c r="E18" s="13">
        <v>340.375</v>
      </c>
      <c r="F18" s="90">
        <v>470.66666666666669</v>
      </c>
      <c r="G18" s="13">
        <v>408.5</v>
      </c>
      <c r="H18" s="32">
        <f t="shared" si="0"/>
        <v>100</v>
      </c>
      <c r="I18" s="6">
        <f t="shared" si="1"/>
        <v>0</v>
      </c>
      <c r="J18" s="28">
        <f t="shared" si="5"/>
        <v>120.01468968049944</v>
      </c>
      <c r="K18" s="34">
        <f t="shared" si="2"/>
        <v>68.125</v>
      </c>
      <c r="L18" s="20">
        <f t="shared" si="3"/>
        <v>86.791784702549563</v>
      </c>
      <c r="M18" s="85">
        <f t="shared" ref="M18:M27" si="6">G18-F18</f>
        <v>-62.166666666666686</v>
      </c>
      <c r="N18" s="107"/>
      <c r="O18" s="104"/>
    </row>
    <row r="19" spans="1:15" ht="37.5" x14ac:dyDescent="0.3">
      <c r="A19" s="3" t="s">
        <v>37</v>
      </c>
      <c r="B19" s="88" t="s">
        <v>6</v>
      </c>
      <c r="C19" s="88" t="s">
        <v>52</v>
      </c>
      <c r="D19" s="80">
        <v>606.9133333333333</v>
      </c>
      <c r="E19" s="13">
        <v>499.64750000000004</v>
      </c>
      <c r="F19" s="90">
        <v>606.9133333333333</v>
      </c>
      <c r="G19" s="13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82.326004811230618</v>
      </c>
      <c r="M19" s="85">
        <f t="shared" si="6"/>
        <v>-107.26583333333326</v>
      </c>
      <c r="N19" s="107"/>
      <c r="O19" s="104"/>
    </row>
    <row r="20" spans="1:15" ht="38.25" customHeight="1" x14ac:dyDescent="0.3">
      <c r="A20" s="3" t="s">
        <v>38</v>
      </c>
      <c r="B20" s="88" t="s">
        <v>6</v>
      </c>
      <c r="C20" s="88" t="s">
        <v>52</v>
      </c>
      <c r="D20" s="80">
        <v>768.66666666666663</v>
      </c>
      <c r="E20" s="13">
        <v>687</v>
      </c>
      <c r="F20" s="90">
        <v>768.66666666666663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89.375542064180408</v>
      </c>
      <c r="M20" s="85">
        <f t="shared" si="6"/>
        <v>-81.666666666666629</v>
      </c>
      <c r="N20" s="107"/>
      <c r="O20" s="104"/>
    </row>
    <row r="21" spans="1:15" ht="37.5" x14ac:dyDescent="0.3">
      <c r="A21" s="3" t="s">
        <v>16</v>
      </c>
      <c r="B21" s="88" t="s">
        <v>8</v>
      </c>
      <c r="C21" s="88" t="s">
        <v>52</v>
      </c>
      <c r="D21" s="80">
        <v>129.66666666666666</v>
      </c>
      <c r="E21" s="13">
        <v>108.6</v>
      </c>
      <c r="F21" s="90">
        <v>129.66666666666666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83.753213367609263</v>
      </c>
      <c r="M21" s="85">
        <f t="shared" si="6"/>
        <v>-21.066666666666663</v>
      </c>
      <c r="N21" s="107"/>
      <c r="O21" s="104"/>
    </row>
    <row r="22" spans="1:15" ht="18.75" x14ac:dyDescent="0.3">
      <c r="A22" s="3" t="s">
        <v>39</v>
      </c>
      <c r="B22" s="88" t="s">
        <v>6</v>
      </c>
      <c r="C22" s="88"/>
      <c r="D22" s="80">
        <v>1025.6666666666667</v>
      </c>
      <c r="E22" s="13">
        <v>762.25</v>
      </c>
      <c r="F22" s="90">
        <v>1025.6666666666667</v>
      </c>
      <c r="G22" s="13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102.842462009402</v>
      </c>
      <c r="K22" s="17">
        <f t="shared" si="2"/>
        <v>21.666666666666629</v>
      </c>
      <c r="L22" s="20">
        <f t="shared" si="3"/>
        <v>76.429964250893718</v>
      </c>
      <c r="M22" s="85">
        <f t="shared" si="6"/>
        <v>-241.75000000000011</v>
      </c>
      <c r="N22" s="107"/>
      <c r="O22" s="104"/>
    </row>
    <row r="23" spans="1:15" ht="18.75" x14ac:dyDescent="0.3">
      <c r="A23" s="3" t="s">
        <v>17</v>
      </c>
      <c r="B23" s="88" t="s">
        <v>9</v>
      </c>
      <c r="C23" s="88"/>
      <c r="D23" s="80">
        <v>168.33333333333334</v>
      </c>
      <c r="E23" s="13">
        <v>160.75</v>
      </c>
      <c r="F23" s="90">
        <v>168.33333333333334</v>
      </c>
      <c r="G23" s="13">
        <v>160.75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95.495049504950487</v>
      </c>
      <c r="M23" s="85">
        <f t="shared" si="6"/>
        <v>-7.5833333333333428</v>
      </c>
      <c r="N23" s="18"/>
      <c r="O23" s="2"/>
    </row>
    <row r="24" spans="1:15" ht="18.75" x14ac:dyDescent="0.3">
      <c r="A24" s="3" t="s">
        <v>18</v>
      </c>
      <c r="B24" s="88" t="s">
        <v>6</v>
      </c>
      <c r="C24" s="88" t="s">
        <v>53</v>
      </c>
      <c r="D24" s="80">
        <v>111</v>
      </c>
      <c r="E24" s="13">
        <v>95.694999999999993</v>
      </c>
      <c r="F24" s="90">
        <v>109.33333333333333</v>
      </c>
      <c r="G24" s="13">
        <v>96.694999999999993</v>
      </c>
      <c r="H24" s="32">
        <f t="shared" si="0"/>
        <v>98.498498498498492</v>
      </c>
      <c r="I24" s="6">
        <f t="shared" si="1"/>
        <v>-1.6666666666666714</v>
      </c>
      <c r="J24" s="14">
        <f t="shared" si="5"/>
        <v>101.04498667641988</v>
      </c>
      <c r="K24" s="17">
        <f t="shared" si="2"/>
        <v>1</v>
      </c>
      <c r="L24" s="20">
        <f t="shared" si="3"/>
        <v>88.440548780487802</v>
      </c>
      <c r="M24" s="85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88" t="s">
        <v>6</v>
      </c>
      <c r="C25" s="88" t="s">
        <v>54</v>
      </c>
      <c r="D25" s="80">
        <v>315.33333333333331</v>
      </c>
      <c r="E25" s="13">
        <v>265.65499999999997</v>
      </c>
      <c r="F25" s="90">
        <v>315.33333333333331</v>
      </c>
      <c r="G25" s="13">
        <v>283.40499999999997</v>
      </c>
      <c r="H25" s="32">
        <f t="shared" si="0"/>
        <v>100</v>
      </c>
      <c r="I25" s="6">
        <f t="shared" si="1"/>
        <v>0</v>
      </c>
      <c r="J25" s="28">
        <f t="shared" si="5"/>
        <v>106.68159831360222</v>
      </c>
      <c r="K25" s="34">
        <f t="shared" si="2"/>
        <v>17.75</v>
      </c>
      <c r="L25" s="20">
        <f t="shared" si="3"/>
        <v>89.874735729386884</v>
      </c>
      <c r="M25" s="85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88" t="s">
        <v>6</v>
      </c>
      <c r="C26" s="88" t="s">
        <v>55</v>
      </c>
      <c r="D26" s="80">
        <v>487</v>
      </c>
      <c r="E26" s="13">
        <v>314.86250000000001</v>
      </c>
      <c r="F26" s="90">
        <v>487</v>
      </c>
      <c r="G26" s="13">
        <v>335.11250000000001</v>
      </c>
      <c r="H26" s="32">
        <f t="shared" si="0"/>
        <v>100</v>
      </c>
      <c r="I26" s="6">
        <f t="shared" si="1"/>
        <v>0</v>
      </c>
      <c r="J26" s="28">
        <f t="shared" si="5"/>
        <v>106.43137877645003</v>
      </c>
      <c r="K26" s="34">
        <f t="shared" si="2"/>
        <v>20.25</v>
      </c>
      <c r="L26" s="20">
        <f t="shared" si="3"/>
        <v>68.811601642710471</v>
      </c>
      <c r="M26" s="85">
        <f t="shared" si="6"/>
        <v>-151.88749999999999</v>
      </c>
      <c r="N26" s="18"/>
      <c r="O26" s="2"/>
    </row>
    <row r="27" spans="1:15" ht="18.75" x14ac:dyDescent="0.3">
      <c r="A27" s="3" t="s">
        <v>20</v>
      </c>
      <c r="B27" s="88" t="s">
        <v>6</v>
      </c>
      <c r="C27" s="88" t="s">
        <v>56</v>
      </c>
      <c r="D27" s="80">
        <v>1563.3333333333333</v>
      </c>
      <c r="E27" s="13">
        <v>1193.9000000000001</v>
      </c>
      <c r="F27" s="90">
        <v>1563.3333333333333</v>
      </c>
      <c r="G27" s="13">
        <v>1369.9</v>
      </c>
      <c r="H27" s="32">
        <f t="shared" si="0"/>
        <v>100</v>
      </c>
      <c r="I27" s="6">
        <f t="shared" si="1"/>
        <v>0</v>
      </c>
      <c r="J27" s="28">
        <f t="shared" si="5"/>
        <v>114.7416031493425</v>
      </c>
      <c r="K27" s="34">
        <f t="shared" si="2"/>
        <v>176</v>
      </c>
      <c r="L27" s="20">
        <f t="shared" si="3"/>
        <v>87.626865671641795</v>
      </c>
      <c r="M27" s="85">
        <f t="shared" si="6"/>
        <v>-193.43333333333317</v>
      </c>
      <c r="N27" s="18"/>
      <c r="O27" s="2"/>
    </row>
    <row r="28" spans="1:15" ht="18.75" x14ac:dyDescent="0.3">
      <c r="A28" s="3" t="s">
        <v>21</v>
      </c>
      <c r="B28" s="88" t="s">
        <v>6</v>
      </c>
      <c r="C28" s="88"/>
      <c r="D28" s="80">
        <v>49</v>
      </c>
      <c r="E28" s="13">
        <v>46</v>
      </c>
      <c r="F28" s="90">
        <v>49</v>
      </c>
      <c r="G28" s="13">
        <v>48.5</v>
      </c>
      <c r="H28" s="32">
        <f t="shared" si="0"/>
        <v>100</v>
      </c>
      <c r="I28" s="6">
        <f t="shared" si="1"/>
        <v>0</v>
      </c>
      <c r="J28" s="28">
        <f t="shared" si="5"/>
        <v>105.43478260869566</v>
      </c>
      <c r="K28" s="34">
        <f t="shared" si="2"/>
        <v>2.5</v>
      </c>
      <c r="L28" s="20">
        <f t="shared" si="3"/>
        <v>98.979591836734699</v>
      </c>
      <c r="M28" s="85">
        <f>G29-F29</f>
        <v>-346.06999999999971</v>
      </c>
      <c r="N28" s="18"/>
      <c r="O28" s="2"/>
    </row>
    <row r="29" spans="1:15" ht="18.75" x14ac:dyDescent="0.3">
      <c r="A29" s="3" t="s">
        <v>22</v>
      </c>
      <c r="B29" s="88" t="s">
        <v>6</v>
      </c>
      <c r="C29" s="88" t="s">
        <v>57</v>
      </c>
      <c r="D29" s="80">
        <v>3202.8199999999997</v>
      </c>
      <c r="E29" s="13">
        <v>2541.75</v>
      </c>
      <c r="F29" s="90">
        <v>3202.8199999999997</v>
      </c>
      <c r="G29" s="13">
        <v>2856.75</v>
      </c>
      <c r="H29" s="32">
        <f t="shared" si="0"/>
        <v>100</v>
      </c>
      <c r="I29" s="6">
        <f t="shared" si="1"/>
        <v>0</v>
      </c>
      <c r="J29" s="28">
        <f t="shared" si="5"/>
        <v>112.39303629389201</v>
      </c>
      <c r="K29" s="34">
        <f t="shared" si="2"/>
        <v>315</v>
      </c>
      <c r="L29" s="20">
        <f t="shared" si="3"/>
        <v>89.19483455205102</v>
      </c>
      <c r="M29" s="85">
        <f>G29-F29</f>
        <v>-346.06999999999971</v>
      </c>
      <c r="N29" s="18"/>
      <c r="O29" s="2"/>
    </row>
    <row r="30" spans="1:15" ht="18.75" x14ac:dyDescent="0.3">
      <c r="A30" s="3" t="s">
        <v>23</v>
      </c>
      <c r="B30" s="88" t="s">
        <v>6</v>
      </c>
      <c r="C30" s="88" t="s">
        <v>58</v>
      </c>
      <c r="D30" s="80">
        <v>78.333333333333329</v>
      </c>
      <c r="E30" s="13">
        <v>57.225000000000001</v>
      </c>
      <c r="F30" s="90">
        <v>61.666666666666664</v>
      </c>
      <c r="G30" s="13">
        <v>57.225000000000001</v>
      </c>
      <c r="H30" s="32">
        <f t="shared" si="0"/>
        <v>78.723404255319153</v>
      </c>
      <c r="I30" s="6">
        <f t="shared" si="1"/>
        <v>-16.666666666666664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5">
        <f>G31-F31</f>
        <v>-26.666666666666671</v>
      </c>
      <c r="N30" s="18"/>
      <c r="O30" s="2"/>
    </row>
    <row r="31" spans="1:15" ht="37.5" x14ac:dyDescent="0.3">
      <c r="A31" s="3" t="s">
        <v>24</v>
      </c>
      <c r="B31" s="88" t="s">
        <v>6</v>
      </c>
      <c r="C31" s="88"/>
      <c r="D31" s="80">
        <v>110</v>
      </c>
      <c r="E31" s="13">
        <v>83.333333333333329</v>
      </c>
      <c r="F31" s="90">
        <v>110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85">
        <f t="shared" ref="M31:M46" si="7">G31-F31</f>
        <v>-26.666666666666671</v>
      </c>
      <c r="N31" s="107">
        <f>SUM(L31:L32)/2</f>
        <v>75.706823362062693</v>
      </c>
      <c r="O31" s="104">
        <f>SUM(M31:M32)/2</f>
        <v>-26.505833333333328</v>
      </c>
    </row>
    <row r="32" spans="1:15" ht="37.5" x14ac:dyDescent="0.3">
      <c r="A32" s="3" t="s">
        <v>0</v>
      </c>
      <c r="B32" s="88" t="s">
        <v>6</v>
      </c>
      <c r="C32" s="88"/>
      <c r="D32" s="80">
        <v>108.21999999999998</v>
      </c>
      <c r="E32" s="13">
        <v>81.875</v>
      </c>
      <c r="F32" s="90">
        <v>108.21999999999998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5">
        <f t="shared" si="3"/>
        <v>75.65607096654962</v>
      </c>
      <c r="M32" s="85">
        <f t="shared" si="7"/>
        <v>-26.344999999999985</v>
      </c>
      <c r="N32" s="107"/>
      <c r="O32" s="104"/>
    </row>
    <row r="33" spans="1:15" ht="18.75" x14ac:dyDescent="0.3">
      <c r="A33" s="3" t="s">
        <v>25</v>
      </c>
      <c r="B33" s="88" t="s">
        <v>6</v>
      </c>
      <c r="C33" s="88" t="s">
        <v>53</v>
      </c>
      <c r="D33" s="80">
        <v>125</v>
      </c>
      <c r="E33" s="13">
        <v>101</v>
      </c>
      <c r="F33" s="90">
        <v>125</v>
      </c>
      <c r="G33" s="13">
        <v>104.5</v>
      </c>
      <c r="H33" s="32">
        <f t="shared" si="0"/>
        <v>100</v>
      </c>
      <c r="I33" s="6">
        <f t="shared" si="1"/>
        <v>0</v>
      </c>
      <c r="J33" s="28">
        <f t="shared" si="5"/>
        <v>103.46534653465346</v>
      </c>
      <c r="K33" s="34">
        <f t="shared" si="2"/>
        <v>3.5</v>
      </c>
      <c r="L33" s="20">
        <f t="shared" si="3"/>
        <v>83.6</v>
      </c>
      <c r="M33" s="85">
        <f t="shared" si="7"/>
        <v>-20.5</v>
      </c>
      <c r="N33" s="107">
        <f>SUM(L33:L38)/6</f>
        <v>75.82572144068881</v>
      </c>
      <c r="O33" s="104">
        <f>SUM(M33:M38)/6</f>
        <v>-35.657916666666672</v>
      </c>
    </row>
    <row r="34" spans="1:15" ht="18.75" x14ac:dyDescent="0.3">
      <c r="A34" s="3" t="s">
        <v>63</v>
      </c>
      <c r="B34" s="88" t="s">
        <v>6</v>
      </c>
      <c r="C34" s="88"/>
      <c r="D34" s="80">
        <v>75.666666666666671</v>
      </c>
      <c r="E34" s="13">
        <v>64.672499999999999</v>
      </c>
      <c r="F34" s="90">
        <v>75.666666666666671</v>
      </c>
      <c r="G34" s="13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100.773126135529</v>
      </c>
      <c r="K34" s="17">
        <f t="shared" si="2"/>
        <v>0.5</v>
      </c>
      <c r="L34" s="20">
        <f t="shared" si="3"/>
        <v>86.131057268722472</v>
      </c>
      <c r="M34" s="85">
        <f t="shared" si="7"/>
        <v>-10.494166666666672</v>
      </c>
      <c r="N34" s="107"/>
      <c r="O34" s="104"/>
    </row>
    <row r="35" spans="1:15" ht="18.75" x14ac:dyDescent="0.3">
      <c r="A35" s="3" t="s">
        <v>26</v>
      </c>
      <c r="B35" s="88" t="s">
        <v>6</v>
      </c>
      <c r="C35" s="88" t="s">
        <v>59</v>
      </c>
      <c r="D35" s="80">
        <v>79.666666666666671</v>
      </c>
      <c r="E35" s="13">
        <v>65.650000000000006</v>
      </c>
      <c r="F35" s="90">
        <v>79.666666666666671</v>
      </c>
      <c r="G35" s="13">
        <v>69.900000000000006</v>
      </c>
      <c r="H35" s="32">
        <f t="shared" si="0"/>
        <v>100</v>
      </c>
      <c r="I35" s="6">
        <f t="shared" si="1"/>
        <v>0</v>
      </c>
      <c r="J35" s="28">
        <f t="shared" si="5"/>
        <v>106.47372429550647</v>
      </c>
      <c r="K35" s="34">
        <f t="shared" si="2"/>
        <v>4.25</v>
      </c>
      <c r="L35" s="20">
        <f t="shared" si="3"/>
        <v>87.740585774058573</v>
      </c>
      <c r="M35" s="85">
        <f t="shared" si="7"/>
        <v>-9.7666666666666657</v>
      </c>
      <c r="N35" s="107"/>
      <c r="O35" s="104"/>
    </row>
    <row r="36" spans="1:15" ht="18.75" x14ac:dyDescent="0.3">
      <c r="A36" s="3" t="s">
        <v>42</v>
      </c>
      <c r="B36" s="88" t="s">
        <v>6</v>
      </c>
      <c r="C36" s="88" t="s">
        <v>53</v>
      </c>
      <c r="D36" s="80">
        <v>79.666666666666671</v>
      </c>
      <c r="E36" s="13">
        <v>68.583333333333329</v>
      </c>
      <c r="F36" s="90">
        <v>79.666666666666671</v>
      </c>
      <c r="G36" s="13">
        <v>72.25</v>
      </c>
      <c r="H36" s="32">
        <f t="shared" si="0"/>
        <v>100</v>
      </c>
      <c r="I36" s="6">
        <f t="shared" si="1"/>
        <v>0</v>
      </c>
      <c r="J36" s="28">
        <f t="shared" si="5"/>
        <v>105.34629404617255</v>
      </c>
      <c r="K36" s="34">
        <f t="shared" si="2"/>
        <v>3.6666666666666714</v>
      </c>
      <c r="L36" s="20">
        <f t="shared" si="3"/>
        <v>90.690376569037653</v>
      </c>
      <c r="M36" s="85">
        <f t="shared" si="7"/>
        <v>-7.4166666666666714</v>
      </c>
      <c r="N36" s="107"/>
      <c r="O36" s="104"/>
    </row>
    <row r="37" spans="1:15" ht="18.75" x14ac:dyDescent="0.3">
      <c r="A37" s="3" t="s">
        <v>43</v>
      </c>
      <c r="B37" s="88" t="s">
        <v>6</v>
      </c>
      <c r="C37" s="88" t="s">
        <v>45</v>
      </c>
      <c r="D37" s="80">
        <v>177.73333333333335</v>
      </c>
      <c r="E37" s="13">
        <v>84.63</v>
      </c>
      <c r="F37" s="90">
        <v>177.73333333333335</v>
      </c>
      <c r="G37" s="13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85">
        <f t="shared" si="7"/>
        <v>-93.103333333333353</v>
      </c>
      <c r="N37" s="107"/>
      <c r="O37" s="104"/>
    </row>
    <row r="38" spans="1:15" ht="18.75" x14ac:dyDescent="0.3">
      <c r="A38" s="3" t="s">
        <v>44</v>
      </c>
      <c r="B38" s="88" t="s">
        <v>6</v>
      </c>
      <c r="C38" s="88" t="s">
        <v>41</v>
      </c>
      <c r="D38" s="80">
        <v>178</v>
      </c>
      <c r="E38" s="13">
        <v>105.33333333333333</v>
      </c>
      <c r="F38" s="90">
        <v>178</v>
      </c>
      <c r="G38" s="13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59.176029962546814</v>
      </c>
      <c r="M38" s="85">
        <f t="shared" si="7"/>
        <v>-72.666666666666671</v>
      </c>
      <c r="N38" s="107"/>
      <c r="O38" s="104"/>
    </row>
    <row r="39" spans="1:15" ht="18.75" x14ac:dyDescent="0.3">
      <c r="A39" s="3" t="s">
        <v>27</v>
      </c>
      <c r="B39" s="88" t="s">
        <v>6</v>
      </c>
      <c r="C39" s="88"/>
      <c r="D39" s="80">
        <v>105.66666666666667</v>
      </c>
      <c r="E39" s="13">
        <v>84.1</v>
      </c>
      <c r="F39" s="90">
        <v>105.66666666666667</v>
      </c>
      <c r="G39" s="13">
        <v>95</v>
      </c>
      <c r="H39" s="32">
        <f t="shared" si="0"/>
        <v>100</v>
      </c>
      <c r="I39" s="6">
        <f t="shared" si="1"/>
        <v>0</v>
      </c>
      <c r="J39" s="28">
        <f t="shared" si="5"/>
        <v>112.96076099881094</v>
      </c>
      <c r="K39" s="34">
        <f t="shared" si="2"/>
        <v>10.900000000000006</v>
      </c>
      <c r="L39" s="20">
        <f t="shared" si="3"/>
        <v>89.905362776025228</v>
      </c>
      <c r="M39" s="85">
        <f t="shared" si="7"/>
        <v>-10.666666666666671</v>
      </c>
      <c r="N39" s="107">
        <f>SUM(L39:L45)/6</f>
        <v>98.009372143975455</v>
      </c>
      <c r="O39" s="104">
        <f>SUM(M39:M45)/6</f>
        <v>-49.16319444444445</v>
      </c>
    </row>
    <row r="40" spans="1:15" ht="18.75" x14ac:dyDescent="0.3">
      <c r="A40" s="3" t="s">
        <v>28</v>
      </c>
      <c r="B40" s="88" t="s">
        <v>6</v>
      </c>
      <c r="C40" s="88"/>
      <c r="D40" s="80">
        <v>100</v>
      </c>
      <c r="E40" s="13">
        <v>87.0625</v>
      </c>
      <c r="F40" s="90">
        <v>99.333333333333329</v>
      </c>
      <c r="G40" s="13">
        <v>87.0625</v>
      </c>
      <c r="H40" s="32">
        <f t="shared" si="0"/>
        <v>99.333333333333329</v>
      </c>
      <c r="I40" s="6">
        <f t="shared" si="1"/>
        <v>-0.6666666666666714</v>
      </c>
      <c r="J40" s="14">
        <f t="shared" si="5"/>
        <v>100</v>
      </c>
      <c r="K40" s="17">
        <f t="shared" si="2"/>
        <v>0</v>
      </c>
      <c r="L40" s="20">
        <f t="shared" si="3"/>
        <v>87.646812080536918</v>
      </c>
      <c r="M40" s="85">
        <f t="shared" si="7"/>
        <v>-12.270833333333329</v>
      </c>
      <c r="N40" s="107"/>
      <c r="O40" s="104"/>
    </row>
    <row r="41" spans="1:15" ht="18.75" x14ac:dyDescent="0.3">
      <c r="A41" s="3" t="s">
        <v>29</v>
      </c>
      <c r="B41" s="88" t="s">
        <v>6</v>
      </c>
      <c r="C41" s="88"/>
      <c r="D41" s="80">
        <v>92.666666666666671</v>
      </c>
      <c r="E41" s="13">
        <v>81</v>
      </c>
      <c r="F41" s="90">
        <v>92.666666666666671</v>
      </c>
      <c r="G41" s="13">
        <v>88.375</v>
      </c>
      <c r="H41" s="32">
        <f t="shared" si="0"/>
        <v>100</v>
      </c>
      <c r="I41" s="6">
        <f t="shared" si="1"/>
        <v>0</v>
      </c>
      <c r="J41" s="28">
        <f t="shared" si="5"/>
        <v>109.10493827160495</v>
      </c>
      <c r="K41" s="34">
        <f t="shared" si="2"/>
        <v>7.375</v>
      </c>
      <c r="L41" s="20">
        <f t="shared" si="3"/>
        <v>95.368705035971217</v>
      </c>
      <c r="M41" s="85">
        <f t="shared" si="7"/>
        <v>-4.2916666666666714</v>
      </c>
      <c r="N41" s="107"/>
      <c r="O41" s="104"/>
    </row>
    <row r="42" spans="1:15" ht="18.75" x14ac:dyDescent="0.3">
      <c r="A42" s="3" t="s">
        <v>30</v>
      </c>
      <c r="B42" s="88" t="s">
        <v>6</v>
      </c>
      <c r="C42" s="88"/>
      <c r="D42" s="80">
        <v>116</v>
      </c>
      <c r="E42" s="13">
        <v>101.25</v>
      </c>
      <c r="F42" s="90">
        <v>116</v>
      </c>
      <c r="G42" s="13">
        <v>101.25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87.284482758620683</v>
      </c>
      <c r="M42" s="85">
        <f t="shared" si="7"/>
        <v>-14.75</v>
      </c>
      <c r="N42" s="107"/>
      <c r="O42" s="104"/>
    </row>
    <row r="43" spans="1:15" ht="18.75" x14ac:dyDescent="0.3">
      <c r="A43" s="3" t="s">
        <v>64</v>
      </c>
      <c r="B43" s="88" t="s">
        <v>6</v>
      </c>
      <c r="C43" s="88"/>
      <c r="D43" s="80">
        <v>91</v>
      </c>
      <c r="E43" s="13">
        <v>74.875</v>
      </c>
      <c r="F43" s="90">
        <v>88.333333333333329</v>
      </c>
      <c r="G43" s="13">
        <v>74.875</v>
      </c>
      <c r="H43" s="32">
        <f t="shared" si="0"/>
        <v>97.069597069597066</v>
      </c>
      <c r="I43" s="6">
        <f t="shared" si="1"/>
        <v>-2.6666666666666714</v>
      </c>
      <c r="J43" s="14">
        <f t="shared" si="5"/>
        <v>100</v>
      </c>
      <c r="K43" s="17">
        <f t="shared" si="2"/>
        <v>0</v>
      </c>
      <c r="L43" s="20">
        <f t="shared" si="3"/>
        <v>84.764150943396231</v>
      </c>
      <c r="M43" s="85">
        <f t="shared" si="7"/>
        <v>-13.458333333333329</v>
      </c>
      <c r="N43" s="107"/>
      <c r="O43" s="104"/>
    </row>
    <row r="44" spans="1:15" ht="37.5" x14ac:dyDescent="0.3">
      <c r="A44" s="3" t="s">
        <v>31</v>
      </c>
      <c r="B44" s="88" t="s">
        <v>6</v>
      </c>
      <c r="C44" s="88" t="s">
        <v>52</v>
      </c>
      <c r="D44" s="80">
        <v>397</v>
      </c>
      <c r="E44" s="13">
        <v>237.5</v>
      </c>
      <c r="F44" s="90">
        <v>356</v>
      </c>
      <c r="G44" s="13">
        <v>271.125</v>
      </c>
      <c r="H44" s="32">
        <f t="shared" si="0"/>
        <v>89.672544080604538</v>
      </c>
      <c r="I44" s="6">
        <f t="shared" si="1"/>
        <v>-41</v>
      </c>
      <c r="J44" s="28">
        <f t="shared" si="5"/>
        <v>114.15789473684211</v>
      </c>
      <c r="K44" s="34">
        <f t="shared" si="2"/>
        <v>33.625</v>
      </c>
      <c r="L44" s="20">
        <f t="shared" si="3"/>
        <v>76.158707865168537</v>
      </c>
      <c r="M44" s="85">
        <f t="shared" si="7"/>
        <v>-84.875</v>
      </c>
      <c r="N44" s="107"/>
      <c r="O44" s="104"/>
    </row>
    <row r="45" spans="1:15" ht="37.5" x14ac:dyDescent="0.3">
      <c r="A45" s="3" t="s">
        <v>46</v>
      </c>
      <c r="B45" s="88" t="s">
        <v>6</v>
      </c>
      <c r="C45" s="88" t="s">
        <v>52</v>
      </c>
      <c r="D45" s="80">
        <v>456.66666666666669</v>
      </c>
      <c r="E45" s="13">
        <v>313</v>
      </c>
      <c r="F45" s="90">
        <v>467.66666666666669</v>
      </c>
      <c r="G45" s="13">
        <v>313</v>
      </c>
      <c r="H45" s="32">
        <f t="shared" si="0"/>
        <v>102.4087591240876</v>
      </c>
      <c r="I45" s="6">
        <f t="shared" si="1"/>
        <v>11</v>
      </c>
      <c r="J45" s="14">
        <f t="shared" si="5"/>
        <v>100</v>
      </c>
      <c r="K45" s="17">
        <f t="shared" si="2"/>
        <v>0</v>
      </c>
      <c r="L45" s="20">
        <f t="shared" si="3"/>
        <v>66.928011404133997</v>
      </c>
      <c r="M45" s="85">
        <f t="shared" si="7"/>
        <v>-154.66666666666669</v>
      </c>
      <c r="N45" s="107"/>
      <c r="O45" s="104"/>
    </row>
    <row r="46" spans="1:15" ht="18.75" x14ac:dyDescent="0.3">
      <c r="A46" s="3" t="s">
        <v>32</v>
      </c>
      <c r="B46" s="88" t="s">
        <v>6</v>
      </c>
      <c r="C46" s="88" t="s">
        <v>60</v>
      </c>
      <c r="D46" s="80">
        <v>251</v>
      </c>
      <c r="E46" s="13">
        <v>208.125</v>
      </c>
      <c r="F46" s="90">
        <v>294.33333333333331</v>
      </c>
      <c r="G46" s="13">
        <v>208.125</v>
      </c>
      <c r="H46" s="33">
        <f t="shared" si="0"/>
        <v>117.26427622841965</v>
      </c>
      <c r="I46" s="28">
        <f t="shared" si="1"/>
        <v>43.333333333333314</v>
      </c>
      <c r="J46" s="14">
        <f t="shared" si="5"/>
        <v>100</v>
      </c>
      <c r="K46" s="17">
        <f t="shared" si="2"/>
        <v>0</v>
      </c>
      <c r="L46" s="20">
        <f t="shared" si="3"/>
        <v>70.710645526613831</v>
      </c>
      <c r="M46" s="85">
        <f t="shared" si="7"/>
        <v>-86.208333333333314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84.464142018646029</v>
      </c>
      <c r="M47" s="19">
        <f>SUM(M6:M46)/40</f>
        <v>-98.869708333333307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D6" sqref="D6:E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92"/>
      <c r="D4" s="119" t="s">
        <v>1</v>
      </c>
      <c r="E4" s="119"/>
      <c r="F4" s="119"/>
      <c r="G4" s="119"/>
      <c r="H4" s="119" t="s">
        <v>88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9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93"/>
      <c r="D6" s="128">
        <v>46043</v>
      </c>
      <c r="E6" s="129"/>
      <c r="F6" s="130">
        <v>46050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4" t="s">
        <v>6</v>
      </c>
      <c r="C7" s="94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1">
        <f t="shared" ref="L7:L46" si="3">G7/F7*100</f>
        <v>0</v>
      </c>
      <c r="M7" s="91">
        <f t="shared" ref="M7:M16" si="4">G7-F7</f>
        <v>-963</v>
      </c>
      <c r="N7" s="107">
        <f>SUM(L7:L12)/5</f>
        <v>79.917728597746958</v>
      </c>
      <c r="O7" s="104">
        <f>SUM(M7:M12)/5</f>
        <v>-321.05833333333334</v>
      </c>
    </row>
    <row r="8" spans="1:15" ht="18.75" x14ac:dyDescent="0.3">
      <c r="A8" s="3" t="s">
        <v>50</v>
      </c>
      <c r="B8" s="94" t="s">
        <v>6</v>
      </c>
      <c r="C8" s="94"/>
      <c r="D8" s="13">
        <v>821.33333333333337</v>
      </c>
      <c r="E8" s="95">
        <v>820.625</v>
      </c>
      <c r="F8" s="13">
        <v>896</v>
      </c>
      <c r="G8" s="95">
        <v>820.625</v>
      </c>
      <c r="H8" s="33">
        <f t="shared" si="0"/>
        <v>109.09090909090908</v>
      </c>
      <c r="I8" s="28">
        <f t="shared" si="1"/>
        <v>74.666666666666629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1">
        <f t="shared" si="4"/>
        <v>-75.375</v>
      </c>
      <c r="N8" s="107"/>
      <c r="O8" s="104"/>
    </row>
    <row r="9" spans="1:15" ht="18.75" x14ac:dyDescent="0.3">
      <c r="A9" s="3" t="s">
        <v>10</v>
      </c>
      <c r="B9" s="94" t="s">
        <v>6</v>
      </c>
      <c r="C9" s="94"/>
      <c r="D9" s="13">
        <v>561.5</v>
      </c>
      <c r="E9" s="95">
        <v>267.33333333333331</v>
      </c>
      <c r="F9" s="13">
        <v>544.5</v>
      </c>
      <c r="G9" s="95">
        <v>267.33333333333331</v>
      </c>
      <c r="H9" s="32">
        <f t="shared" si="0"/>
        <v>96.972395369545865</v>
      </c>
      <c r="I9" s="6">
        <f t="shared" si="1"/>
        <v>-17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1">
        <f t="shared" si="4"/>
        <v>-277.16666666666669</v>
      </c>
      <c r="N9" s="107"/>
      <c r="O9" s="104"/>
    </row>
    <row r="10" spans="1:15" ht="18.75" x14ac:dyDescent="0.3">
      <c r="A10" s="3" t="s">
        <v>7</v>
      </c>
      <c r="B10" s="94" t="s">
        <v>6</v>
      </c>
      <c r="C10" s="94"/>
      <c r="D10" s="13">
        <v>559.33333333333337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101.60905840286054</v>
      </c>
      <c r="I10" s="6">
        <f t="shared" si="1"/>
        <v>9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1">
        <f t="shared" si="4"/>
        <v>-99.583333333333371</v>
      </c>
      <c r="N10" s="107"/>
      <c r="O10" s="104"/>
    </row>
    <row r="11" spans="1:15" ht="18.75" x14ac:dyDescent="0.3">
      <c r="A11" s="3" t="s">
        <v>11</v>
      </c>
      <c r="B11" s="94" t="s">
        <v>6</v>
      </c>
      <c r="C11" s="94"/>
      <c r="D11" s="13">
        <v>345.33333333333331</v>
      </c>
      <c r="E11" s="95">
        <v>349.33333333333331</v>
      </c>
      <c r="F11" s="13">
        <v>365</v>
      </c>
      <c r="G11" s="95">
        <v>349.33333333333331</v>
      </c>
      <c r="H11" s="33">
        <f t="shared" si="0"/>
        <v>105.69498069498071</v>
      </c>
      <c r="I11" s="28">
        <f t="shared" si="1"/>
        <v>19.666666666666686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1">
        <f t="shared" si="4"/>
        <v>-15.666666666666686</v>
      </c>
      <c r="N11" s="107"/>
      <c r="O11" s="104"/>
    </row>
    <row r="12" spans="1:15" ht="18.75" x14ac:dyDescent="0.3">
      <c r="A12" s="3" t="s">
        <v>12</v>
      </c>
      <c r="B12" s="94" t="s">
        <v>6</v>
      </c>
      <c r="C12" s="94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1">
        <f t="shared" si="4"/>
        <v>-174.5</v>
      </c>
      <c r="N12" s="107"/>
      <c r="O12" s="104"/>
    </row>
    <row r="13" spans="1:15" ht="57" customHeight="1" x14ac:dyDescent="0.3">
      <c r="A13" s="3" t="s">
        <v>13</v>
      </c>
      <c r="B13" s="94" t="s">
        <v>6</v>
      </c>
      <c r="C13" s="94" t="s">
        <v>51</v>
      </c>
      <c r="D13" s="13">
        <v>148.33333333333334</v>
      </c>
      <c r="E13" s="95">
        <v>171.66666666666666</v>
      </c>
      <c r="F13" s="13">
        <v>103.66666666666667</v>
      </c>
      <c r="G13" s="95">
        <v>117.66666666666667</v>
      </c>
      <c r="H13" s="32">
        <f t="shared" si="0"/>
        <v>69.887640449438209</v>
      </c>
      <c r="I13" s="11">
        <f t="shared" si="1"/>
        <v>-44.666666666666671</v>
      </c>
      <c r="J13" s="15">
        <f t="shared" si="5"/>
        <v>68.543689320388353</v>
      </c>
      <c r="K13" s="26">
        <f t="shared" si="2"/>
        <v>-53.999999999999986</v>
      </c>
      <c r="L13" s="20">
        <f t="shared" si="3"/>
        <v>113.50482315112541</v>
      </c>
      <c r="M13" s="91">
        <f t="shared" si="4"/>
        <v>14</v>
      </c>
      <c r="N13" s="18"/>
      <c r="O13" s="2"/>
    </row>
    <row r="14" spans="1:15" ht="18.75" x14ac:dyDescent="0.3">
      <c r="A14" s="3" t="s">
        <v>67</v>
      </c>
      <c r="B14" s="94" t="s">
        <v>6</v>
      </c>
      <c r="C14" s="94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1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4" t="s">
        <v>6</v>
      </c>
      <c r="C15" s="94"/>
      <c r="D15" s="13">
        <v>549.33333333333337</v>
      </c>
      <c r="E15" s="95">
        <v>519.63</v>
      </c>
      <c r="F15" s="13">
        <v>572.66666666666663</v>
      </c>
      <c r="G15" s="95">
        <v>519.63</v>
      </c>
      <c r="H15" s="33">
        <f t="shared" si="0"/>
        <v>104.24757281553396</v>
      </c>
      <c r="I15" s="27">
        <f t="shared" si="1"/>
        <v>23.333333333333258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1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4" t="s">
        <v>6</v>
      </c>
      <c r="C16" s="94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1">
        <f t="shared" si="4"/>
        <v>-165.9699999999998</v>
      </c>
      <c r="N16" s="107">
        <f>SUM(L16:L22)/7</f>
        <v>84.258059678735407</v>
      </c>
      <c r="O16" s="104">
        <f>SUM(M16:M22)/7</f>
        <v>-119.38845238095236</v>
      </c>
    </row>
    <row r="17" spans="1:15" ht="18.75" x14ac:dyDescent="0.3">
      <c r="A17" s="3" t="s">
        <v>35</v>
      </c>
      <c r="B17" s="94" t="s">
        <v>8</v>
      </c>
      <c r="C17" s="94" t="s">
        <v>48</v>
      </c>
      <c r="D17" s="13">
        <v>218.86666666666667</v>
      </c>
      <c r="E17" s="95">
        <v>196.36666666666667</v>
      </c>
      <c r="F17" s="13">
        <v>213</v>
      </c>
      <c r="G17" s="95">
        <v>196.36666666666667</v>
      </c>
      <c r="H17" s="32">
        <f t="shared" si="0"/>
        <v>97.319524824855307</v>
      </c>
      <c r="I17" s="6">
        <f t="shared" si="1"/>
        <v>-5.8666666666666742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1">
        <f>G18-F18</f>
        <v>-62.166666666666686</v>
      </c>
      <c r="N17" s="107"/>
      <c r="O17" s="104"/>
    </row>
    <row r="18" spans="1:15" ht="18.75" x14ac:dyDescent="0.3">
      <c r="A18" s="3" t="s">
        <v>36</v>
      </c>
      <c r="B18" s="94" t="s">
        <v>6</v>
      </c>
      <c r="C18" s="94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1">
        <f t="shared" ref="M18:M27" si="6">G18-F18</f>
        <v>-62.166666666666686</v>
      </c>
      <c r="N18" s="107"/>
      <c r="O18" s="104"/>
    </row>
    <row r="19" spans="1:15" ht="37.5" x14ac:dyDescent="0.3">
      <c r="A19" s="3" t="s">
        <v>37</v>
      </c>
      <c r="B19" s="94" t="s">
        <v>6</v>
      </c>
      <c r="C19" s="94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1">
        <f t="shared" si="6"/>
        <v>-173.9325</v>
      </c>
      <c r="N19" s="107"/>
      <c r="O19" s="104"/>
    </row>
    <row r="20" spans="1:15" ht="38.25" customHeight="1" x14ac:dyDescent="0.3">
      <c r="A20" s="3" t="s">
        <v>38</v>
      </c>
      <c r="B20" s="94" t="s">
        <v>6</v>
      </c>
      <c r="C20" s="94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1">
        <f t="shared" si="6"/>
        <v>-90</v>
      </c>
      <c r="N20" s="107"/>
      <c r="O20" s="104"/>
    </row>
    <row r="21" spans="1:15" ht="37.5" x14ac:dyDescent="0.3">
      <c r="A21" s="3" t="s">
        <v>16</v>
      </c>
      <c r="B21" s="94" t="s">
        <v>8</v>
      </c>
      <c r="C21" s="94" t="s">
        <v>52</v>
      </c>
      <c r="D21" s="13">
        <v>136.33333333333334</v>
      </c>
      <c r="E21" s="95">
        <v>108.6</v>
      </c>
      <c r="F21" s="13">
        <v>125</v>
      </c>
      <c r="G21" s="95">
        <v>108.6</v>
      </c>
      <c r="H21" s="32">
        <f t="shared" si="0"/>
        <v>91.687041564792167</v>
      </c>
      <c r="I21" s="6">
        <f t="shared" si="1"/>
        <v>-11.333333333333343</v>
      </c>
      <c r="J21" s="14">
        <f t="shared" si="5"/>
        <v>100</v>
      </c>
      <c r="K21" s="17">
        <f t="shared" si="2"/>
        <v>0</v>
      </c>
      <c r="L21" s="20">
        <f t="shared" si="3"/>
        <v>86.88</v>
      </c>
      <c r="M21" s="91">
        <f t="shared" si="6"/>
        <v>-16.400000000000006</v>
      </c>
      <c r="N21" s="107"/>
      <c r="O21" s="104"/>
    </row>
    <row r="22" spans="1:15" ht="18.75" x14ac:dyDescent="0.3">
      <c r="A22" s="3" t="s">
        <v>39</v>
      </c>
      <c r="B22" s="94" t="s">
        <v>6</v>
      </c>
      <c r="C22" s="94"/>
      <c r="D22" s="13">
        <v>1025.6666666666667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102.27494312642182</v>
      </c>
      <c r="I22" s="6">
        <f t="shared" si="1"/>
        <v>23.333333333333258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1">
        <f t="shared" si="6"/>
        <v>-265.08333333333337</v>
      </c>
      <c r="N22" s="107"/>
      <c r="O22" s="104"/>
    </row>
    <row r="23" spans="1:15" ht="18.75" x14ac:dyDescent="0.3">
      <c r="A23" s="3" t="s">
        <v>17</v>
      </c>
      <c r="B23" s="94" t="s">
        <v>9</v>
      </c>
      <c r="C23" s="94"/>
      <c r="D23" s="13">
        <v>170</v>
      </c>
      <c r="E23" s="95">
        <v>160.75</v>
      </c>
      <c r="F23" s="13">
        <v>183</v>
      </c>
      <c r="G23" s="95">
        <v>160.66666666666666</v>
      </c>
      <c r="H23" s="33">
        <f t="shared" si="0"/>
        <v>107.64705882352941</v>
      </c>
      <c r="I23" s="28">
        <f t="shared" si="1"/>
        <v>13</v>
      </c>
      <c r="J23" s="14">
        <f t="shared" si="5"/>
        <v>99.948159668221876</v>
      </c>
      <c r="K23" s="17">
        <f t="shared" si="2"/>
        <v>-8.3333333333342807E-2</v>
      </c>
      <c r="L23" s="20">
        <f t="shared" si="3"/>
        <v>87.795992714025488</v>
      </c>
      <c r="M23" s="91">
        <f t="shared" si="6"/>
        <v>-22.333333333333343</v>
      </c>
      <c r="N23" s="18"/>
      <c r="O23" s="2"/>
    </row>
    <row r="24" spans="1:15" ht="18.75" x14ac:dyDescent="0.3">
      <c r="A24" s="3" t="s">
        <v>18</v>
      </c>
      <c r="B24" s="94" t="s">
        <v>6</v>
      </c>
      <c r="C24" s="94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1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4" t="s">
        <v>6</v>
      </c>
      <c r="C25" s="94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1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4" t="s">
        <v>6</v>
      </c>
      <c r="C26" s="94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1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4" t="s">
        <v>6</v>
      </c>
      <c r="C27" s="94" t="s">
        <v>56</v>
      </c>
      <c r="D27" s="13">
        <v>1563.3333333333333</v>
      </c>
      <c r="E27" s="95">
        <v>1369.9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86.878604277684502</v>
      </c>
      <c r="K27" s="17">
        <f t="shared" si="2"/>
        <v>-179.75</v>
      </c>
      <c r="L27" s="20">
        <f t="shared" si="3"/>
        <v>76.128997867803847</v>
      </c>
      <c r="M27" s="91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4" t="s">
        <v>6</v>
      </c>
      <c r="C28" s="94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1">
        <f>G29-F29</f>
        <v>-346.06999999999971</v>
      </c>
      <c r="N28" s="18"/>
      <c r="O28" s="2"/>
    </row>
    <row r="29" spans="1:15" ht="18.75" x14ac:dyDescent="0.3">
      <c r="A29" s="3" t="s">
        <v>22</v>
      </c>
      <c r="B29" s="94" t="s">
        <v>6</v>
      </c>
      <c r="C29" s="94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1">
        <f>G29-F29</f>
        <v>-346.06999999999971</v>
      </c>
      <c r="N29" s="18"/>
      <c r="O29" s="2"/>
    </row>
    <row r="30" spans="1:15" ht="18.75" x14ac:dyDescent="0.3">
      <c r="A30" s="3" t="s">
        <v>23</v>
      </c>
      <c r="B30" s="94" t="s">
        <v>6</v>
      </c>
      <c r="C30" s="94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1">
        <f>G31-F31</f>
        <v>-30.666666666666671</v>
      </c>
      <c r="N30" s="18"/>
      <c r="O30" s="2"/>
    </row>
    <row r="31" spans="1:15" ht="37.5" x14ac:dyDescent="0.3">
      <c r="A31" s="3" t="s">
        <v>24</v>
      </c>
      <c r="B31" s="94" t="s">
        <v>6</v>
      </c>
      <c r="C31" s="94"/>
      <c r="D31" s="13">
        <v>110</v>
      </c>
      <c r="E31" s="95">
        <v>83.333333333333329</v>
      </c>
      <c r="F31" s="13">
        <v>114</v>
      </c>
      <c r="G31" s="95">
        <v>83.333333333333329</v>
      </c>
      <c r="H31" s="33">
        <f t="shared" si="0"/>
        <v>103.63636363636364</v>
      </c>
      <c r="I31" s="28">
        <f t="shared" si="1"/>
        <v>4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1">
        <f t="shared" ref="M31:M46" si="7">G31-F31</f>
        <v>-30.666666666666671</v>
      </c>
      <c r="N31" s="107">
        <f>SUM(L31:L32)/2</f>
        <v>73.029390368334546</v>
      </c>
      <c r="O31" s="104">
        <f>SUM(M31:M32)/2</f>
        <v>-30.505833333333328</v>
      </c>
    </row>
    <row r="32" spans="1:15" ht="37.5" x14ac:dyDescent="0.3">
      <c r="A32" s="3" t="s">
        <v>0</v>
      </c>
      <c r="B32" s="94" t="s">
        <v>6</v>
      </c>
      <c r="C32" s="94"/>
      <c r="D32" s="13">
        <v>108.21999999999998</v>
      </c>
      <c r="E32" s="95">
        <v>81.875</v>
      </c>
      <c r="F32" s="13">
        <v>112.21999999999998</v>
      </c>
      <c r="G32" s="95">
        <v>81.875</v>
      </c>
      <c r="H32" s="33">
        <f t="shared" si="0"/>
        <v>103.69617445943449</v>
      </c>
      <c r="I32" s="28">
        <f t="shared" si="1"/>
        <v>4</v>
      </c>
      <c r="J32" s="14">
        <f t="shared" si="5"/>
        <v>100</v>
      </c>
      <c r="K32" s="17">
        <f t="shared" si="2"/>
        <v>0</v>
      </c>
      <c r="L32" s="91">
        <f t="shared" si="3"/>
        <v>72.959365531990741</v>
      </c>
      <c r="M32" s="91">
        <f t="shared" si="7"/>
        <v>-30.344999999999985</v>
      </c>
      <c r="N32" s="107"/>
      <c r="O32" s="104"/>
    </row>
    <row r="33" spans="1:15" ht="18.75" x14ac:dyDescent="0.3">
      <c r="A33" s="3" t="s">
        <v>25</v>
      </c>
      <c r="B33" s="94" t="s">
        <v>6</v>
      </c>
      <c r="C33" s="94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1">
        <f t="shared" si="7"/>
        <v>-8.8333333333333286</v>
      </c>
      <c r="N33" s="107">
        <f>SUM(L33:L38)/6</f>
        <v>84.811210019025282</v>
      </c>
      <c r="O33" s="104">
        <f>SUM(M33:M38)/6</f>
        <v>-21.269027777777779</v>
      </c>
    </row>
    <row r="34" spans="1:15" ht="18.75" x14ac:dyDescent="0.3">
      <c r="A34" s="3" t="s">
        <v>63</v>
      </c>
      <c r="B34" s="94" t="s">
        <v>6</v>
      </c>
      <c r="C34" s="94"/>
      <c r="D34" s="13">
        <v>77.333333333333329</v>
      </c>
      <c r="E34" s="95">
        <v>65.172499999999999</v>
      </c>
      <c r="F34" s="13">
        <v>76</v>
      </c>
      <c r="G34" s="95">
        <v>65.172499999999999</v>
      </c>
      <c r="H34" s="32">
        <f t="shared" si="0"/>
        <v>98.275862068965523</v>
      </c>
      <c r="I34" s="6">
        <f t="shared" si="1"/>
        <v>-1.3333333333333286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1">
        <f t="shared" si="7"/>
        <v>-10.827500000000001</v>
      </c>
      <c r="N34" s="107"/>
      <c r="O34" s="104"/>
    </row>
    <row r="35" spans="1:15" ht="18.75" x14ac:dyDescent="0.3">
      <c r="A35" s="3" t="s">
        <v>26</v>
      </c>
      <c r="B35" s="94" t="s">
        <v>6</v>
      </c>
      <c r="C35" s="94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1">
        <f t="shared" si="7"/>
        <v>-1.4333333333333229</v>
      </c>
      <c r="N35" s="107"/>
      <c r="O35" s="104"/>
    </row>
    <row r="36" spans="1:15" ht="18.75" x14ac:dyDescent="0.3">
      <c r="A36" s="3" t="s">
        <v>42</v>
      </c>
      <c r="B36" s="94" t="s">
        <v>6</v>
      </c>
      <c r="C36" s="94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1">
        <f t="shared" si="7"/>
        <v>-7.4166666666666714</v>
      </c>
      <c r="N36" s="107"/>
      <c r="O36" s="104"/>
    </row>
    <row r="37" spans="1:15" ht="18.75" x14ac:dyDescent="0.3">
      <c r="A37" s="3" t="s">
        <v>43</v>
      </c>
      <c r="B37" s="94" t="s">
        <v>6</v>
      </c>
      <c r="C37" s="94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1">
        <f t="shared" si="7"/>
        <v>-93.103333333333353</v>
      </c>
      <c r="N37" s="107"/>
      <c r="O37" s="104"/>
    </row>
    <row r="38" spans="1:15" ht="18.75" x14ac:dyDescent="0.3">
      <c r="A38" s="3" t="s">
        <v>44</v>
      </c>
      <c r="B38" s="94" t="s">
        <v>6</v>
      </c>
      <c r="C38" s="94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1">
        <f t="shared" si="7"/>
        <v>-6</v>
      </c>
      <c r="N38" s="107"/>
      <c r="O38" s="104"/>
    </row>
    <row r="39" spans="1:15" ht="18.75" x14ac:dyDescent="0.3">
      <c r="A39" s="3" t="s">
        <v>27</v>
      </c>
      <c r="B39" s="94" t="s">
        <v>6</v>
      </c>
      <c r="C39" s="94"/>
      <c r="D39" s="13">
        <v>105.66666666666667</v>
      </c>
      <c r="E39" s="95">
        <v>88.5</v>
      </c>
      <c r="F39" s="13">
        <v>105.66666666666667</v>
      </c>
      <c r="G39" s="95">
        <v>89.125</v>
      </c>
      <c r="H39" s="32">
        <f t="shared" si="0"/>
        <v>100</v>
      </c>
      <c r="I39" s="6">
        <f t="shared" si="1"/>
        <v>0</v>
      </c>
      <c r="J39" s="14">
        <f t="shared" si="5"/>
        <v>100.70621468926552</v>
      </c>
      <c r="K39" s="17">
        <f t="shared" si="2"/>
        <v>0.625</v>
      </c>
      <c r="L39" s="20">
        <f t="shared" si="3"/>
        <v>84.345425867507885</v>
      </c>
      <c r="M39" s="91">
        <f t="shared" si="7"/>
        <v>-16.541666666666671</v>
      </c>
      <c r="N39" s="107">
        <f>SUM(L39:L45)/6</f>
        <v>99.058632722416348</v>
      </c>
      <c r="O39" s="104">
        <f>SUM(M39:M45)/6</f>
        <v>-38.424305555555556</v>
      </c>
    </row>
    <row r="40" spans="1:15" ht="18.75" x14ac:dyDescent="0.3">
      <c r="A40" s="3" t="s">
        <v>28</v>
      </c>
      <c r="B40" s="94" t="s">
        <v>6</v>
      </c>
      <c r="C40" s="94"/>
      <c r="D40" s="13">
        <v>108</v>
      </c>
      <c r="E40" s="95">
        <v>84.3125</v>
      </c>
      <c r="F40" s="13">
        <v>108</v>
      </c>
      <c r="G40" s="95">
        <v>85.8125</v>
      </c>
      <c r="H40" s="32">
        <f t="shared" si="0"/>
        <v>100</v>
      </c>
      <c r="I40" s="6">
        <f t="shared" si="1"/>
        <v>0</v>
      </c>
      <c r="J40" s="14">
        <f t="shared" si="5"/>
        <v>101.77909562638992</v>
      </c>
      <c r="K40" s="17">
        <f t="shared" si="2"/>
        <v>1.5</v>
      </c>
      <c r="L40" s="20">
        <f t="shared" si="3"/>
        <v>79.456018518518519</v>
      </c>
      <c r="M40" s="91">
        <f t="shared" si="7"/>
        <v>-22.1875</v>
      </c>
      <c r="N40" s="107"/>
      <c r="O40" s="104"/>
    </row>
    <row r="41" spans="1:15" ht="18.75" x14ac:dyDescent="0.3">
      <c r="A41" s="3" t="s">
        <v>29</v>
      </c>
      <c r="B41" s="94" t="s">
        <v>6</v>
      </c>
      <c r="C41" s="94"/>
      <c r="D41" s="13">
        <v>88.333333333333329</v>
      </c>
      <c r="E41" s="95">
        <v>81</v>
      </c>
      <c r="F41" s="13">
        <v>88.333333333333329</v>
      </c>
      <c r="G41" s="95">
        <v>81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91.698113207547166</v>
      </c>
      <c r="M41" s="91">
        <f t="shared" si="7"/>
        <v>-7.3333333333333286</v>
      </c>
      <c r="N41" s="107"/>
      <c r="O41" s="104"/>
    </row>
    <row r="42" spans="1:15" ht="18.75" x14ac:dyDescent="0.3">
      <c r="A42" s="3" t="s">
        <v>30</v>
      </c>
      <c r="B42" s="94" t="s">
        <v>6</v>
      </c>
      <c r="C42" s="94"/>
      <c r="D42" s="13">
        <v>127.66666666666667</v>
      </c>
      <c r="E42" s="95">
        <v>101.25</v>
      </c>
      <c r="F42" s="13">
        <v>132</v>
      </c>
      <c r="G42" s="95">
        <v>101.25</v>
      </c>
      <c r="H42" s="33">
        <f t="shared" si="0"/>
        <v>103.39425587467363</v>
      </c>
      <c r="I42" s="28">
        <f t="shared" si="1"/>
        <v>4.3333333333333286</v>
      </c>
      <c r="J42" s="14">
        <f t="shared" si="5"/>
        <v>100</v>
      </c>
      <c r="K42" s="17">
        <f t="shared" si="2"/>
        <v>0</v>
      </c>
      <c r="L42" s="20">
        <f t="shared" si="3"/>
        <v>76.704545454545453</v>
      </c>
      <c r="M42" s="91">
        <f t="shared" si="7"/>
        <v>-30.75</v>
      </c>
      <c r="N42" s="107"/>
      <c r="O42" s="104"/>
    </row>
    <row r="43" spans="1:15" ht="18.75" x14ac:dyDescent="0.3">
      <c r="A43" s="3" t="s">
        <v>64</v>
      </c>
      <c r="B43" s="94" t="s">
        <v>6</v>
      </c>
      <c r="C43" s="94"/>
      <c r="D43" s="13">
        <v>99.333333333333329</v>
      </c>
      <c r="E43" s="95">
        <v>74.875</v>
      </c>
      <c r="F43" s="13">
        <v>99.333333333333329</v>
      </c>
      <c r="G43" s="95">
        <v>82.35</v>
      </c>
      <c r="H43" s="32">
        <f t="shared" si="0"/>
        <v>100</v>
      </c>
      <c r="I43" s="6">
        <f t="shared" si="1"/>
        <v>0</v>
      </c>
      <c r="J43" s="28">
        <f t="shared" si="5"/>
        <v>109.98330550918196</v>
      </c>
      <c r="K43" s="34">
        <f t="shared" si="2"/>
        <v>7.4749999999999943</v>
      </c>
      <c r="L43" s="20">
        <f t="shared" si="3"/>
        <v>82.902684563758385</v>
      </c>
      <c r="M43" s="91">
        <f t="shared" si="7"/>
        <v>-16.983333333333334</v>
      </c>
      <c r="N43" s="107"/>
      <c r="O43" s="104"/>
    </row>
    <row r="44" spans="1:15" ht="37.5" x14ac:dyDescent="0.3">
      <c r="A44" s="3" t="s">
        <v>31</v>
      </c>
      <c r="B44" s="94" t="s">
        <v>6</v>
      </c>
      <c r="C44" s="94" t="s">
        <v>52</v>
      </c>
      <c r="D44" s="13">
        <v>375.66666666666669</v>
      </c>
      <c r="E44" s="95">
        <v>276.16666666666669</v>
      </c>
      <c r="F44" s="13">
        <v>231</v>
      </c>
      <c r="G44" s="95">
        <v>269.25</v>
      </c>
      <c r="H44" s="32">
        <f t="shared" si="0"/>
        <v>61.490683229813655</v>
      </c>
      <c r="I44" s="6">
        <f t="shared" si="1"/>
        <v>-144.66666666666669</v>
      </c>
      <c r="J44" s="14">
        <f t="shared" si="5"/>
        <v>97.495473747736867</v>
      </c>
      <c r="K44" s="17">
        <f t="shared" si="2"/>
        <v>-6.9166666666666856</v>
      </c>
      <c r="L44" s="20">
        <f t="shared" si="3"/>
        <v>116.55844155844154</v>
      </c>
      <c r="M44" s="91">
        <f t="shared" si="7"/>
        <v>38.25</v>
      </c>
      <c r="N44" s="107"/>
      <c r="O44" s="104"/>
    </row>
    <row r="45" spans="1:15" ht="37.5" x14ac:dyDescent="0.3">
      <c r="A45" s="3" t="s">
        <v>46</v>
      </c>
      <c r="B45" s="94" t="s">
        <v>6</v>
      </c>
      <c r="C45" s="94" t="s">
        <v>52</v>
      </c>
      <c r="D45" s="13">
        <v>488.66666666666669</v>
      </c>
      <c r="E45" s="95">
        <v>294</v>
      </c>
      <c r="F45" s="13">
        <v>469</v>
      </c>
      <c r="G45" s="95">
        <v>294</v>
      </c>
      <c r="H45" s="32">
        <f t="shared" si="0"/>
        <v>95.975443383356065</v>
      </c>
      <c r="I45" s="6">
        <f t="shared" si="1"/>
        <v>-19.666666666666686</v>
      </c>
      <c r="J45" s="14">
        <f t="shared" si="5"/>
        <v>100</v>
      </c>
      <c r="K45" s="17">
        <f t="shared" si="2"/>
        <v>0</v>
      </c>
      <c r="L45" s="20">
        <f t="shared" si="3"/>
        <v>62.68656716417911</v>
      </c>
      <c r="M45" s="91">
        <f t="shared" si="7"/>
        <v>-175</v>
      </c>
      <c r="N45" s="107"/>
      <c r="O45" s="104"/>
    </row>
    <row r="46" spans="1:15" ht="18.75" x14ac:dyDescent="0.3">
      <c r="A46" s="3" t="s">
        <v>32</v>
      </c>
      <c r="B46" s="94" t="s">
        <v>6</v>
      </c>
      <c r="C46" s="94" t="s">
        <v>60</v>
      </c>
      <c r="D46" s="13">
        <v>333</v>
      </c>
      <c r="E46" s="95">
        <v>211.83333333333334</v>
      </c>
      <c r="F46" s="13">
        <v>333</v>
      </c>
      <c r="G46" s="95">
        <v>211.83333333333334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63.613613613613616</v>
      </c>
      <c r="M46" s="91">
        <f t="shared" si="7"/>
        <v>-121.16666666666666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83.960808928658338</v>
      </c>
      <c r="M47" s="19">
        <f>SUM(M6:M46)/40</f>
        <v>-108.37387499999997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96"/>
      <c r="D4" s="119" t="s">
        <v>1</v>
      </c>
      <c r="E4" s="119"/>
      <c r="F4" s="119"/>
      <c r="G4" s="119"/>
      <c r="H4" s="119" t="s">
        <v>89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9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97"/>
      <c r="D6" s="130">
        <v>46050</v>
      </c>
      <c r="E6" s="127"/>
      <c r="F6" s="130">
        <v>46057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9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98" t="s">
        <v>6</v>
      </c>
      <c r="C7" s="98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99">
        <f t="shared" ref="L7:L46" si="3">G7/F7*100</f>
        <v>0</v>
      </c>
      <c r="M7" s="99">
        <f t="shared" ref="M7:M16" si="4">G7-F7</f>
        <v>-963</v>
      </c>
      <c r="N7" s="107">
        <f>SUM(L7:L12)/5</f>
        <v>79.917728597746958</v>
      </c>
      <c r="O7" s="104">
        <f>SUM(M7:M12)/5</f>
        <v>-321.05833333333334</v>
      </c>
    </row>
    <row r="8" spans="1:15" ht="18.75" x14ac:dyDescent="0.3">
      <c r="A8" s="3" t="s">
        <v>50</v>
      </c>
      <c r="B8" s="98" t="s">
        <v>6</v>
      </c>
      <c r="C8" s="98"/>
      <c r="D8" s="13">
        <v>896</v>
      </c>
      <c r="E8" s="95">
        <v>820.625</v>
      </c>
      <c r="F8" s="13">
        <v>896</v>
      </c>
      <c r="G8" s="95">
        <v>820.625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91.587611607142861</v>
      </c>
      <c r="M8" s="99">
        <f t="shared" si="4"/>
        <v>-75.375</v>
      </c>
      <c r="N8" s="107"/>
      <c r="O8" s="104"/>
    </row>
    <row r="9" spans="1:15" ht="18.75" x14ac:dyDescent="0.3">
      <c r="A9" s="3" t="s">
        <v>10</v>
      </c>
      <c r="B9" s="98" t="s">
        <v>6</v>
      </c>
      <c r="C9" s="98"/>
      <c r="D9" s="13">
        <v>544.5</v>
      </c>
      <c r="E9" s="95">
        <v>267.33333333333331</v>
      </c>
      <c r="F9" s="13">
        <v>544.5</v>
      </c>
      <c r="G9" s="95">
        <v>267.33333333333331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49.097030915212727</v>
      </c>
      <c r="M9" s="99">
        <f t="shared" si="4"/>
        <v>-277.16666666666669</v>
      </c>
      <c r="N9" s="107"/>
      <c r="O9" s="104"/>
    </row>
    <row r="10" spans="1:15" ht="18.75" x14ac:dyDescent="0.3">
      <c r="A10" s="3" t="s">
        <v>7</v>
      </c>
      <c r="B10" s="98" t="s">
        <v>6</v>
      </c>
      <c r="C10" s="98"/>
      <c r="D10" s="13">
        <v>568.33333333333337</v>
      </c>
      <c r="E10" s="95">
        <v>468.75</v>
      </c>
      <c r="F10" s="13">
        <v>568.33333333333337</v>
      </c>
      <c r="G10" s="95">
        <v>468.75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82.478005865102631</v>
      </c>
      <c r="M10" s="99">
        <f t="shared" si="4"/>
        <v>-99.583333333333371</v>
      </c>
      <c r="N10" s="107"/>
      <c r="O10" s="104"/>
    </row>
    <row r="11" spans="1:15" ht="18.75" x14ac:dyDescent="0.3">
      <c r="A11" s="3" t="s">
        <v>11</v>
      </c>
      <c r="B11" s="98" t="s">
        <v>6</v>
      </c>
      <c r="C11" s="98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99">
        <f t="shared" si="4"/>
        <v>-15.666666666666686</v>
      </c>
      <c r="N11" s="107"/>
      <c r="O11" s="104"/>
    </row>
    <row r="12" spans="1:15" ht="18.75" x14ac:dyDescent="0.3">
      <c r="A12" s="3" t="s">
        <v>12</v>
      </c>
      <c r="B12" s="98" t="s">
        <v>6</v>
      </c>
      <c r="C12" s="98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99">
        <f t="shared" si="4"/>
        <v>-174.5</v>
      </c>
      <c r="N12" s="107"/>
      <c r="O12" s="104"/>
    </row>
    <row r="13" spans="1:15" ht="57" customHeight="1" x14ac:dyDescent="0.3">
      <c r="A13" s="3" t="s">
        <v>13</v>
      </c>
      <c r="B13" s="98" t="s">
        <v>6</v>
      </c>
      <c r="C13" s="98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99">
        <f t="shared" si="4"/>
        <v>14</v>
      </c>
      <c r="N13" s="18"/>
      <c r="O13" s="2"/>
    </row>
    <row r="14" spans="1:15" ht="18.75" x14ac:dyDescent="0.3">
      <c r="A14" s="3" t="s">
        <v>67</v>
      </c>
      <c r="B14" s="98" t="s">
        <v>6</v>
      </c>
      <c r="C14" s="98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99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98" t="s">
        <v>6</v>
      </c>
      <c r="C15" s="98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99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98" t="s">
        <v>6</v>
      </c>
      <c r="C16" s="98" t="s">
        <v>65</v>
      </c>
      <c r="D16" s="13">
        <v>1240.3333333333333</v>
      </c>
      <c r="E16" s="95">
        <v>1074.3633333333335</v>
      </c>
      <c r="F16" s="13">
        <v>1240.3333333333333</v>
      </c>
      <c r="G16" s="95">
        <v>1074.3633333333335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86.618919645256668</v>
      </c>
      <c r="M16" s="99">
        <f t="shared" si="4"/>
        <v>-165.9699999999998</v>
      </c>
      <c r="N16" s="107">
        <f>SUM(L16:L22)/7</f>
        <v>84.718059678735386</v>
      </c>
      <c r="O16" s="104">
        <f>SUM(M16:M22)/7</f>
        <v>-118.81345238095237</v>
      </c>
    </row>
    <row r="17" spans="1:15" ht="18.75" x14ac:dyDescent="0.3">
      <c r="A17" s="3" t="s">
        <v>35</v>
      </c>
      <c r="B17" s="98" t="s">
        <v>8</v>
      </c>
      <c r="C17" s="98" t="s">
        <v>48</v>
      </c>
      <c r="D17" s="13">
        <v>213</v>
      </c>
      <c r="E17" s="95">
        <v>196.36666666666667</v>
      </c>
      <c r="F17" s="13">
        <v>213</v>
      </c>
      <c r="G17" s="95">
        <v>196.36666666666667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92.190923317683882</v>
      </c>
      <c r="M17" s="99">
        <f>G18-F18</f>
        <v>-62.166666666666686</v>
      </c>
      <c r="N17" s="107"/>
      <c r="O17" s="104"/>
    </row>
    <row r="18" spans="1:15" ht="18.75" x14ac:dyDescent="0.3">
      <c r="A18" s="3" t="s">
        <v>36</v>
      </c>
      <c r="B18" s="98" t="s">
        <v>6</v>
      </c>
      <c r="C18" s="98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99">
        <f t="shared" ref="M18:M27" si="6">G18-F18</f>
        <v>-62.166666666666686</v>
      </c>
      <c r="N18" s="107"/>
      <c r="O18" s="104"/>
    </row>
    <row r="19" spans="1:15" ht="37.5" x14ac:dyDescent="0.3">
      <c r="A19" s="3" t="s">
        <v>37</v>
      </c>
      <c r="B19" s="98" t="s">
        <v>6</v>
      </c>
      <c r="C19" s="98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99">
        <f t="shared" si="6"/>
        <v>-173.9325</v>
      </c>
      <c r="N19" s="107"/>
      <c r="O19" s="104"/>
    </row>
    <row r="20" spans="1:15" ht="38.25" customHeight="1" x14ac:dyDescent="0.3">
      <c r="A20" s="3" t="s">
        <v>38</v>
      </c>
      <c r="B20" s="98" t="s">
        <v>6</v>
      </c>
      <c r="C20" s="98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99">
        <f t="shared" si="6"/>
        <v>-90</v>
      </c>
      <c r="N20" s="107"/>
      <c r="O20" s="104"/>
    </row>
    <row r="21" spans="1:15" ht="37.5" x14ac:dyDescent="0.3">
      <c r="A21" s="3" t="s">
        <v>16</v>
      </c>
      <c r="B21" s="98" t="s">
        <v>8</v>
      </c>
      <c r="C21" s="98" t="s">
        <v>52</v>
      </c>
      <c r="D21" s="13">
        <v>125</v>
      </c>
      <c r="E21" s="95">
        <v>108.6</v>
      </c>
      <c r="F21" s="13">
        <v>125</v>
      </c>
      <c r="G21" s="95">
        <v>112.625</v>
      </c>
      <c r="H21" s="32">
        <f t="shared" si="0"/>
        <v>100</v>
      </c>
      <c r="I21" s="6">
        <f t="shared" si="1"/>
        <v>0</v>
      </c>
      <c r="J21" s="14">
        <f t="shared" si="5"/>
        <v>103.70626151012891</v>
      </c>
      <c r="K21" s="17">
        <f t="shared" si="2"/>
        <v>4.0250000000000057</v>
      </c>
      <c r="L21" s="20">
        <f t="shared" si="3"/>
        <v>90.100000000000009</v>
      </c>
      <c r="M21" s="99">
        <f t="shared" si="6"/>
        <v>-12.375</v>
      </c>
      <c r="N21" s="107"/>
      <c r="O21" s="104"/>
    </row>
    <row r="22" spans="1:15" ht="18.75" x14ac:dyDescent="0.3">
      <c r="A22" s="3" t="s">
        <v>39</v>
      </c>
      <c r="B22" s="98" t="s">
        <v>6</v>
      </c>
      <c r="C22" s="98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99">
        <f t="shared" si="6"/>
        <v>-265.08333333333337</v>
      </c>
      <c r="N22" s="107"/>
      <c r="O22" s="104"/>
    </row>
    <row r="23" spans="1:15" ht="18.75" x14ac:dyDescent="0.3">
      <c r="A23" s="3" t="s">
        <v>17</v>
      </c>
      <c r="B23" s="98" t="s">
        <v>9</v>
      </c>
      <c r="C23" s="98"/>
      <c r="D23" s="13">
        <v>183</v>
      </c>
      <c r="E23" s="95">
        <v>160.66666666666666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104.35684647302905</v>
      </c>
      <c r="K23" s="17">
        <f t="shared" si="2"/>
        <v>7</v>
      </c>
      <c r="L23" s="20">
        <f t="shared" si="3"/>
        <v>91.621129326047352</v>
      </c>
      <c r="M23" s="99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98" t="s">
        <v>6</v>
      </c>
      <c r="C24" s="98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99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98" t="s">
        <v>6</v>
      </c>
      <c r="C25" s="98" t="s">
        <v>54</v>
      </c>
      <c r="D25" s="13">
        <v>315.33333333333331</v>
      </c>
      <c r="E25" s="95">
        <v>283.40499999999997</v>
      </c>
      <c r="F25" s="13">
        <v>315.33333333333331</v>
      </c>
      <c r="G25" s="95">
        <v>283.40499999999997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89.874735729386884</v>
      </c>
      <c r="M25" s="99">
        <f t="shared" si="6"/>
        <v>-31.928333333333342</v>
      </c>
      <c r="N25" s="18"/>
      <c r="O25" s="2"/>
    </row>
    <row r="26" spans="1:15" ht="56.25" x14ac:dyDescent="0.3">
      <c r="A26" s="3" t="s">
        <v>40</v>
      </c>
      <c r="B26" s="98" t="s">
        <v>6</v>
      </c>
      <c r="C26" s="98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99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98" t="s">
        <v>6</v>
      </c>
      <c r="C27" s="98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99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98" t="s">
        <v>6</v>
      </c>
      <c r="C28" s="98"/>
      <c r="D28" s="13">
        <v>57.333333333333336</v>
      </c>
      <c r="E28" s="95">
        <v>48.5</v>
      </c>
      <c r="F28" s="13">
        <v>57.333333333333336</v>
      </c>
      <c r="G28" s="95">
        <v>48.5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84.593023255813947</v>
      </c>
      <c r="M28" s="99">
        <f>G29-F29</f>
        <v>-346.06999999999971</v>
      </c>
      <c r="N28" s="18"/>
      <c r="O28" s="2"/>
    </row>
    <row r="29" spans="1:15" ht="18.75" x14ac:dyDescent="0.3">
      <c r="A29" s="3" t="s">
        <v>22</v>
      </c>
      <c r="B29" s="98" t="s">
        <v>6</v>
      </c>
      <c r="C29" s="98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99">
        <f>G29-F29</f>
        <v>-346.06999999999971</v>
      </c>
      <c r="N29" s="18"/>
      <c r="O29" s="2"/>
    </row>
    <row r="30" spans="1:15" ht="18.75" x14ac:dyDescent="0.3">
      <c r="A30" s="3" t="s">
        <v>23</v>
      </c>
      <c r="B30" s="98" t="s">
        <v>6</v>
      </c>
      <c r="C30" s="98" t="s">
        <v>58</v>
      </c>
      <c r="D30" s="13">
        <v>68.333333333333329</v>
      </c>
      <c r="E30" s="95">
        <v>57.225000000000001</v>
      </c>
      <c r="F30" s="13">
        <v>68.333333333333329</v>
      </c>
      <c r="G30" s="95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83.743902439024396</v>
      </c>
      <c r="M30" s="99">
        <f>G31-F31</f>
        <v>-30.666666666666671</v>
      </c>
      <c r="N30" s="18"/>
      <c r="O30" s="2"/>
    </row>
    <row r="31" spans="1:15" ht="37.5" x14ac:dyDescent="0.3">
      <c r="A31" s="3" t="s">
        <v>24</v>
      </c>
      <c r="B31" s="98" t="s">
        <v>6</v>
      </c>
      <c r="C31" s="98"/>
      <c r="D31" s="13">
        <v>114</v>
      </c>
      <c r="E31" s="95">
        <v>83.333333333333329</v>
      </c>
      <c r="F31" s="13">
        <v>114</v>
      </c>
      <c r="G31" s="95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73.099415204678351</v>
      </c>
      <c r="M31" s="99">
        <f t="shared" ref="M31:M46" si="7">G31-F31</f>
        <v>-30.666666666666671</v>
      </c>
      <c r="N31" s="107">
        <f>SUM(L31:L32)/2</f>
        <v>73.029390368334546</v>
      </c>
      <c r="O31" s="104">
        <f>SUM(M31:M32)/2</f>
        <v>-30.505833333333328</v>
      </c>
    </row>
    <row r="32" spans="1:15" ht="37.5" x14ac:dyDescent="0.3">
      <c r="A32" s="3" t="s">
        <v>0</v>
      </c>
      <c r="B32" s="98" t="s">
        <v>6</v>
      </c>
      <c r="C32" s="98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99">
        <f t="shared" si="3"/>
        <v>72.959365531990741</v>
      </c>
      <c r="M32" s="99">
        <f t="shared" si="7"/>
        <v>-30.344999999999985</v>
      </c>
      <c r="N32" s="107"/>
      <c r="O32" s="104"/>
    </row>
    <row r="33" spans="1:15" ht="18.75" x14ac:dyDescent="0.3">
      <c r="A33" s="3" t="s">
        <v>25</v>
      </c>
      <c r="B33" s="98" t="s">
        <v>6</v>
      </c>
      <c r="C33" s="98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99">
        <f t="shared" si="7"/>
        <v>-8.8333333333333286</v>
      </c>
      <c r="N33" s="107">
        <f>SUM(L33:L38)/6</f>
        <v>84.811210019025282</v>
      </c>
      <c r="O33" s="104">
        <f>SUM(M33:M38)/6</f>
        <v>-21.269027777777779</v>
      </c>
    </row>
    <row r="34" spans="1:15" ht="18.75" x14ac:dyDescent="0.3">
      <c r="A34" s="3" t="s">
        <v>63</v>
      </c>
      <c r="B34" s="98" t="s">
        <v>6</v>
      </c>
      <c r="C34" s="98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99">
        <f t="shared" si="7"/>
        <v>-10.827500000000001</v>
      </c>
      <c r="N34" s="107"/>
      <c r="O34" s="104"/>
    </row>
    <row r="35" spans="1:15" ht="18.75" x14ac:dyDescent="0.3">
      <c r="A35" s="3" t="s">
        <v>26</v>
      </c>
      <c r="B35" s="98" t="s">
        <v>6</v>
      </c>
      <c r="C35" s="98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99">
        <f t="shared" si="7"/>
        <v>-1.4333333333333229</v>
      </c>
      <c r="N35" s="107"/>
      <c r="O35" s="104"/>
    </row>
    <row r="36" spans="1:15" ht="18.75" x14ac:dyDescent="0.3">
      <c r="A36" s="3" t="s">
        <v>42</v>
      </c>
      <c r="B36" s="98" t="s">
        <v>6</v>
      </c>
      <c r="C36" s="98" t="s">
        <v>53</v>
      </c>
      <c r="D36" s="13">
        <v>79.666666666666671</v>
      </c>
      <c r="E36" s="95">
        <v>72.25</v>
      </c>
      <c r="F36" s="13">
        <v>79.666666666666671</v>
      </c>
      <c r="G36" s="95">
        <v>72.25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90.690376569037653</v>
      </c>
      <c r="M36" s="99">
        <f t="shared" si="7"/>
        <v>-7.4166666666666714</v>
      </c>
      <c r="N36" s="107"/>
      <c r="O36" s="104"/>
    </row>
    <row r="37" spans="1:15" ht="18.75" x14ac:dyDescent="0.3">
      <c r="A37" s="3" t="s">
        <v>43</v>
      </c>
      <c r="B37" s="98" t="s">
        <v>6</v>
      </c>
      <c r="C37" s="98" t="s">
        <v>45</v>
      </c>
      <c r="D37" s="13">
        <v>177.73333333333335</v>
      </c>
      <c r="E37" s="95">
        <v>84.63</v>
      </c>
      <c r="F37" s="13">
        <v>177.73333333333335</v>
      </c>
      <c r="G37" s="95">
        <v>84.63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47.616279069767437</v>
      </c>
      <c r="M37" s="99">
        <f t="shared" si="7"/>
        <v>-93.103333333333353</v>
      </c>
      <c r="N37" s="107"/>
      <c r="O37" s="104"/>
    </row>
    <row r="38" spans="1:15" ht="18.75" x14ac:dyDescent="0.3">
      <c r="A38" s="3" t="s">
        <v>44</v>
      </c>
      <c r="B38" s="98" t="s">
        <v>6</v>
      </c>
      <c r="C38" s="98" t="s">
        <v>41</v>
      </c>
      <c r="D38" s="13">
        <v>111.33333333333333</v>
      </c>
      <c r="E38" s="95">
        <v>105.33333333333333</v>
      </c>
      <c r="F38" s="13">
        <v>111.33333333333333</v>
      </c>
      <c r="G38" s="95">
        <v>105.33333333333333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94.610778443113773</v>
      </c>
      <c r="M38" s="99">
        <f t="shared" si="7"/>
        <v>-6</v>
      </c>
      <c r="N38" s="107"/>
      <c r="O38" s="104"/>
    </row>
    <row r="39" spans="1:15" ht="18.75" x14ac:dyDescent="0.3">
      <c r="A39" s="3" t="s">
        <v>27</v>
      </c>
      <c r="B39" s="98" t="s">
        <v>6</v>
      </c>
      <c r="C39" s="98"/>
      <c r="D39" s="13">
        <v>105.66666666666667</v>
      </c>
      <c r="E39" s="95">
        <v>89.125</v>
      </c>
      <c r="F39" s="13">
        <v>106.66666666666667</v>
      </c>
      <c r="G39" s="95">
        <v>90.625</v>
      </c>
      <c r="H39" s="32">
        <f t="shared" si="0"/>
        <v>100.94637223974763</v>
      </c>
      <c r="I39" s="6">
        <f t="shared" si="1"/>
        <v>1</v>
      </c>
      <c r="J39" s="14">
        <f t="shared" si="5"/>
        <v>101.68302945301544</v>
      </c>
      <c r="K39" s="17">
        <f t="shared" si="2"/>
        <v>1.5</v>
      </c>
      <c r="L39" s="20">
        <f t="shared" si="3"/>
        <v>84.9609375</v>
      </c>
      <c r="M39" s="99">
        <f t="shared" si="7"/>
        <v>-16.041666666666671</v>
      </c>
      <c r="N39" s="107">
        <f>SUM(L39:L45)/6</f>
        <v>94.293648484517675</v>
      </c>
      <c r="O39" s="104">
        <f>SUM(M39:M45)/6</f>
        <v>-48.589583333333337</v>
      </c>
    </row>
    <row r="40" spans="1:15" ht="18.75" x14ac:dyDescent="0.3">
      <c r="A40" s="3" t="s">
        <v>28</v>
      </c>
      <c r="B40" s="98" t="s">
        <v>6</v>
      </c>
      <c r="C40" s="98"/>
      <c r="D40" s="13">
        <v>108</v>
      </c>
      <c r="E40" s="95">
        <v>85.8125</v>
      </c>
      <c r="F40" s="13">
        <v>105.33333333333333</v>
      </c>
      <c r="G40" s="95">
        <v>90.55</v>
      </c>
      <c r="H40" s="32">
        <f t="shared" si="0"/>
        <v>97.53086419753086</v>
      </c>
      <c r="I40" s="6">
        <f t="shared" si="1"/>
        <v>-2.6666666666666714</v>
      </c>
      <c r="J40" s="14">
        <f t="shared" si="5"/>
        <v>105.52075746540422</v>
      </c>
      <c r="K40" s="17">
        <f t="shared" si="2"/>
        <v>4.7374999999999972</v>
      </c>
      <c r="L40" s="20">
        <f t="shared" si="3"/>
        <v>85.965189873417728</v>
      </c>
      <c r="M40" s="99">
        <f t="shared" si="7"/>
        <v>-14.783333333333331</v>
      </c>
      <c r="N40" s="107"/>
      <c r="O40" s="104"/>
    </row>
    <row r="41" spans="1:15" ht="18.75" x14ac:dyDescent="0.3">
      <c r="A41" s="3" t="s">
        <v>29</v>
      </c>
      <c r="B41" s="98" t="s">
        <v>6</v>
      </c>
      <c r="C41" s="98"/>
      <c r="D41" s="13">
        <v>88.333333333333329</v>
      </c>
      <c r="E41" s="95">
        <v>81</v>
      </c>
      <c r="F41" s="13">
        <v>91</v>
      </c>
      <c r="G41" s="95">
        <v>83.075000000000003</v>
      </c>
      <c r="H41" s="33">
        <f t="shared" si="0"/>
        <v>103.01886792452831</v>
      </c>
      <c r="I41" s="28">
        <f t="shared" si="1"/>
        <v>2.6666666666666714</v>
      </c>
      <c r="J41" s="14">
        <f t="shared" si="5"/>
        <v>102.56172839506172</v>
      </c>
      <c r="K41" s="17">
        <f t="shared" si="2"/>
        <v>2.0750000000000028</v>
      </c>
      <c r="L41" s="20">
        <f t="shared" si="3"/>
        <v>91.291208791208788</v>
      </c>
      <c r="M41" s="99">
        <f t="shared" si="7"/>
        <v>-7.9249999999999972</v>
      </c>
      <c r="N41" s="107"/>
      <c r="O41" s="104"/>
    </row>
    <row r="42" spans="1:15" ht="18.75" x14ac:dyDescent="0.3">
      <c r="A42" s="3" t="s">
        <v>30</v>
      </c>
      <c r="B42" s="98" t="s">
        <v>6</v>
      </c>
      <c r="C42" s="98"/>
      <c r="D42" s="13">
        <v>132</v>
      </c>
      <c r="E42" s="95">
        <v>101.25</v>
      </c>
      <c r="F42" s="13">
        <v>134.66666666666666</v>
      </c>
      <c r="G42" s="95">
        <v>101.25</v>
      </c>
      <c r="H42" s="32">
        <f t="shared" si="0"/>
        <v>102.02020202020201</v>
      </c>
      <c r="I42" s="6">
        <f t="shared" si="1"/>
        <v>2.6666666666666572</v>
      </c>
      <c r="J42" s="14">
        <f t="shared" si="5"/>
        <v>100</v>
      </c>
      <c r="K42" s="17">
        <f t="shared" si="2"/>
        <v>0</v>
      </c>
      <c r="L42" s="20">
        <f t="shared" si="3"/>
        <v>75.18564356435644</v>
      </c>
      <c r="M42" s="99">
        <f t="shared" si="7"/>
        <v>-33.416666666666657</v>
      </c>
      <c r="N42" s="107"/>
      <c r="O42" s="104"/>
    </row>
    <row r="43" spans="1:15" ht="18.75" x14ac:dyDescent="0.3">
      <c r="A43" s="3" t="s">
        <v>64</v>
      </c>
      <c r="B43" s="98" t="s">
        <v>6</v>
      </c>
      <c r="C43" s="98"/>
      <c r="D43" s="13">
        <v>99.333333333333329</v>
      </c>
      <c r="E43" s="95">
        <v>82.35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28">
        <f t="shared" si="5"/>
        <v>93.093503339404975</v>
      </c>
      <c r="K43" s="34">
        <f t="shared" si="2"/>
        <v>-5.6875</v>
      </c>
      <c r="L43" s="20">
        <f t="shared" si="3"/>
        <v>77.177013422818789</v>
      </c>
      <c r="M43" s="99">
        <f t="shared" si="7"/>
        <v>-22.670833333333334</v>
      </c>
      <c r="N43" s="107"/>
      <c r="O43" s="104"/>
    </row>
    <row r="44" spans="1:15" ht="37.5" x14ac:dyDescent="0.3">
      <c r="A44" s="3" t="s">
        <v>31</v>
      </c>
      <c r="B44" s="98" t="s">
        <v>6</v>
      </c>
      <c r="C44" s="98" t="s">
        <v>52</v>
      </c>
      <c r="D44" s="13">
        <v>231</v>
      </c>
      <c r="E44" s="95">
        <v>269.25</v>
      </c>
      <c r="F44" s="13">
        <v>355</v>
      </c>
      <c r="G44" s="95">
        <v>288.63333333333333</v>
      </c>
      <c r="H44" s="33">
        <f t="shared" si="0"/>
        <v>153.67965367965368</v>
      </c>
      <c r="I44" s="28">
        <f t="shared" si="1"/>
        <v>124</v>
      </c>
      <c r="J44" s="14">
        <f t="shared" si="5"/>
        <v>107.19900959455278</v>
      </c>
      <c r="K44" s="17">
        <f t="shared" si="2"/>
        <v>19.383333333333326</v>
      </c>
      <c r="L44" s="20">
        <f t="shared" si="3"/>
        <v>81.305164319248817</v>
      </c>
      <c r="M44" s="99">
        <f t="shared" si="7"/>
        <v>-66.366666666666674</v>
      </c>
      <c r="N44" s="107"/>
      <c r="O44" s="104"/>
    </row>
    <row r="45" spans="1:15" ht="37.5" x14ac:dyDescent="0.3">
      <c r="A45" s="3" t="s">
        <v>46</v>
      </c>
      <c r="B45" s="98" t="s">
        <v>6</v>
      </c>
      <c r="C45" s="98" t="s">
        <v>52</v>
      </c>
      <c r="D45" s="13">
        <v>469</v>
      </c>
      <c r="E45" s="95">
        <v>294</v>
      </c>
      <c r="F45" s="13">
        <v>432.66666666666669</v>
      </c>
      <c r="G45" s="95">
        <v>302.33333333333331</v>
      </c>
      <c r="H45" s="32">
        <f t="shared" si="0"/>
        <v>92.253020611229573</v>
      </c>
      <c r="I45" s="6">
        <f t="shared" si="1"/>
        <v>-36.333333333333314</v>
      </c>
      <c r="J45" s="14">
        <f t="shared" si="5"/>
        <v>102.8344671201814</v>
      </c>
      <c r="K45" s="17">
        <f t="shared" si="2"/>
        <v>8.3333333333333144</v>
      </c>
      <c r="L45" s="20">
        <f t="shared" si="3"/>
        <v>69.87673343605546</v>
      </c>
      <c r="M45" s="99">
        <f t="shared" si="7"/>
        <v>-130.33333333333337</v>
      </c>
      <c r="N45" s="107"/>
      <c r="O45" s="104"/>
    </row>
    <row r="46" spans="1:15" ht="18.75" x14ac:dyDescent="0.3">
      <c r="A46" s="3" t="s">
        <v>32</v>
      </c>
      <c r="B46" s="98" t="s">
        <v>6</v>
      </c>
      <c r="C46" s="98" t="s">
        <v>60</v>
      </c>
      <c r="D46" s="13">
        <v>333</v>
      </c>
      <c r="E46" s="95">
        <v>211.83333333333334</v>
      </c>
      <c r="F46" s="13">
        <v>314.33333333333331</v>
      </c>
      <c r="G46" s="95">
        <v>211.83333333333334</v>
      </c>
      <c r="H46" s="32">
        <f t="shared" si="0"/>
        <v>94.394394394394382</v>
      </c>
      <c r="I46" s="6">
        <f t="shared" si="1"/>
        <v>-18.666666666666686</v>
      </c>
      <c r="J46" s="14">
        <f t="shared" si="5"/>
        <v>100</v>
      </c>
      <c r="K46" s="17">
        <f t="shared" si="2"/>
        <v>0</v>
      </c>
      <c r="L46" s="20">
        <f t="shared" si="3"/>
        <v>67.391304347826093</v>
      </c>
      <c r="M46" s="99">
        <f t="shared" si="7"/>
        <v>-102.49999999999997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83.505242824013251</v>
      </c>
      <c r="M47" s="19">
        <f>SUM(M6:M46)/40</f>
        <v>-109.15637499999995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4" zoomScale="70" zoomScaleNormal="70" workbookViewId="0">
      <selection activeCell="F16" sqref="F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101"/>
      <c r="D4" s="119" t="s">
        <v>1</v>
      </c>
      <c r="E4" s="119"/>
      <c r="F4" s="119"/>
      <c r="G4" s="119"/>
      <c r="H4" s="119" t="s">
        <v>90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10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102"/>
      <c r="D6" s="130">
        <v>46064</v>
      </c>
      <c r="E6" s="127"/>
      <c r="F6" s="130">
        <v>46071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10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103" t="s">
        <v>6</v>
      </c>
      <c r="C7" s="103" t="s">
        <v>45</v>
      </c>
      <c r="D7" s="13">
        <v>963</v>
      </c>
      <c r="E7" s="95">
        <v>0</v>
      </c>
      <c r="F7" s="13">
        <v>963</v>
      </c>
      <c r="G7" s="95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100">
        <f t="shared" ref="L7:L46" si="3">G7/F7*100</f>
        <v>0</v>
      </c>
      <c r="M7" s="100">
        <f t="shared" ref="M7:M16" si="4">G7-F7</f>
        <v>-963</v>
      </c>
      <c r="N7" s="107">
        <f>SUM(L7:L12)/5</f>
        <v>79.779241767304839</v>
      </c>
      <c r="O7" s="104">
        <f>SUM(M7:M12)/5</f>
        <v>-324.94166666666666</v>
      </c>
    </row>
    <row r="8" spans="1:15" ht="18.75" x14ac:dyDescent="0.3">
      <c r="A8" s="3" t="s">
        <v>50</v>
      </c>
      <c r="B8" s="103" t="s">
        <v>6</v>
      </c>
      <c r="C8" s="103"/>
      <c r="D8" s="13">
        <v>896</v>
      </c>
      <c r="E8" s="95">
        <v>816.875</v>
      </c>
      <c r="F8" s="13">
        <v>874.66666666666663</v>
      </c>
      <c r="G8" s="95">
        <v>816.875</v>
      </c>
      <c r="H8" s="32">
        <f t="shared" si="0"/>
        <v>97.61904761904762</v>
      </c>
      <c r="I8" s="6">
        <f t="shared" si="1"/>
        <v>-21.333333333333371</v>
      </c>
      <c r="J8" s="14">
        <f t="shared" ref="J8:J46" si="5">G8/E8*100</f>
        <v>100</v>
      </c>
      <c r="K8" s="17">
        <f t="shared" si="2"/>
        <v>0</v>
      </c>
      <c r="L8" s="20">
        <f t="shared" si="3"/>
        <v>93.392721036585371</v>
      </c>
      <c r="M8" s="100">
        <f t="shared" si="4"/>
        <v>-57.791666666666629</v>
      </c>
      <c r="N8" s="107"/>
      <c r="O8" s="104"/>
    </row>
    <row r="9" spans="1:15" ht="18.75" x14ac:dyDescent="0.3">
      <c r="A9" s="3" t="s">
        <v>10</v>
      </c>
      <c r="B9" s="103" t="s">
        <v>6</v>
      </c>
      <c r="C9" s="103"/>
      <c r="D9" s="13">
        <v>544.5</v>
      </c>
      <c r="E9" s="95">
        <v>267.33333333333331</v>
      </c>
      <c r="F9" s="13">
        <v>590.5</v>
      </c>
      <c r="G9" s="95">
        <v>267.33333333333331</v>
      </c>
      <c r="H9" s="33">
        <f t="shared" si="0"/>
        <v>108.44811753902664</v>
      </c>
      <c r="I9" s="28">
        <f t="shared" si="1"/>
        <v>46</v>
      </c>
      <c r="J9" s="14">
        <f t="shared" si="5"/>
        <v>100</v>
      </c>
      <c r="K9" s="17">
        <f t="shared" si="2"/>
        <v>0</v>
      </c>
      <c r="L9" s="20">
        <f t="shared" si="3"/>
        <v>45.272368049675414</v>
      </c>
      <c r="M9" s="100">
        <f t="shared" si="4"/>
        <v>-323.16666666666669</v>
      </c>
      <c r="N9" s="107"/>
      <c r="O9" s="104"/>
    </row>
    <row r="10" spans="1:15" ht="18.75" x14ac:dyDescent="0.3">
      <c r="A10" s="3" t="s">
        <v>7</v>
      </c>
      <c r="B10" s="103" t="s">
        <v>6</v>
      </c>
      <c r="C10" s="103"/>
      <c r="D10" s="13">
        <v>568.33333333333337</v>
      </c>
      <c r="E10" s="95">
        <v>468.75</v>
      </c>
      <c r="F10" s="13">
        <v>559.33333333333337</v>
      </c>
      <c r="G10" s="95">
        <v>468.75</v>
      </c>
      <c r="H10" s="32">
        <f t="shared" si="0"/>
        <v>98.41642228739002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83.805125148986875</v>
      </c>
      <c r="M10" s="100">
        <f t="shared" si="4"/>
        <v>-90.583333333333371</v>
      </c>
      <c r="N10" s="107"/>
      <c r="O10" s="104"/>
    </row>
    <row r="11" spans="1:15" ht="18.75" x14ac:dyDescent="0.3">
      <c r="A11" s="3" t="s">
        <v>11</v>
      </c>
      <c r="B11" s="103" t="s">
        <v>6</v>
      </c>
      <c r="C11" s="103"/>
      <c r="D11" s="13">
        <v>365</v>
      </c>
      <c r="E11" s="95">
        <v>349.33333333333331</v>
      </c>
      <c r="F11" s="13">
        <v>365</v>
      </c>
      <c r="G11" s="95">
        <v>349.33333333333331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95.707762557077629</v>
      </c>
      <c r="M11" s="100">
        <f t="shared" si="4"/>
        <v>-15.666666666666686</v>
      </c>
      <c r="N11" s="107"/>
      <c r="O11" s="104"/>
    </row>
    <row r="12" spans="1:15" ht="18.75" x14ac:dyDescent="0.3">
      <c r="A12" s="3" t="s">
        <v>12</v>
      </c>
      <c r="B12" s="103" t="s">
        <v>6</v>
      </c>
      <c r="C12" s="103" t="s">
        <v>47</v>
      </c>
      <c r="D12" s="13">
        <v>905</v>
      </c>
      <c r="E12" s="95">
        <v>730.5</v>
      </c>
      <c r="F12" s="13">
        <v>905</v>
      </c>
      <c r="G12" s="95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80.718232044198885</v>
      </c>
      <c r="M12" s="100">
        <f t="shared" si="4"/>
        <v>-174.5</v>
      </c>
      <c r="N12" s="107"/>
      <c r="O12" s="104"/>
    </row>
    <row r="13" spans="1:15" ht="57" customHeight="1" x14ac:dyDescent="0.3">
      <c r="A13" s="3" t="s">
        <v>13</v>
      </c>
      <c r="B13" s="103" t="s">
        <v>6</v>
      </c>
      <c r="C13" s="103" t="s">
        <v>51</v>
      </c>
      <c r="D13" s="13">
        <v>103.66666666666667</v>
      </c>
      <c r="E13" s="95">
        <v>117.66666666666667</v>
      </c>
      <c r="F13" s="13">
        <v>103.66666666666667</v>
      </c>
      <c r="G13" s="95">
        <v>117.66666666666667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113.50482315112541</v>
      </c>
      <c r="M13" s="100">
        <f t="shared" si="4"/>
        <v>14</v>
      </c>
      <c r="N13" s="18"/>
      <c r="O13" s="2"/>
    </row>
    <row r="14" spans="1:15" ht="18.75" x14ac:dyDescent="0.3">
      <c r="A14" s="3" t="s">
        <v>67</v>
      </c>
      <c r="B14" s="103" t="s">
        <v>6</v>
      </c>
      <c r="C14" s="103"/>
      <c r="D14" s="13">
        <v>351.66666666666669</v>
      </c>
      <c r="E14" s="95">
        <v>343</v>
      </c>
      <c r="F14" s="13">
        <v>351.66666666666669</v>
      </c>
      <c r="G14" s="95">
        <v>343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97.535545023696685</v>
      </c>
      <c r="M14" s="100">
        <f t="shared" si="4"/>
        <v>-8.6666666666666856</v>
      </c>
      <c r="N14" s="18"/>
      <c r="O14" s="2"/>
    </row>
    <row r="15" spans="1:15" ht="18.75" x14ac:dyDescent="0.3">
      <c r="A15" s="3" t="s">
        <v>14</v>
      </c>
      <c r="B15" s="103" t="s">
        <v>6</v>
      </c>
      <c r="C15" s="103"/>
      <c r="D15" s="13">
        <v>572.66666666666663</v>
      </c>
      <c r="E15" s="95">
        <v>519.63</v>
      </c>
      <c r="F15" s="13">
        <v>572.66666666666663</v>
      </c>
      <c r="G15" s="95">
        <v>519.63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90.738649592549478</v>
      </c>
      <c r="M15" s="100">
        <f t="shared" si="4"/>
        <v>-53.036666666666633</v>
      </c>
      <c r="N15" s="18"/>
      <c r="O15" s="2"/>
    </row>
    <row r="16" spans="1:15" ht="93.75" x14ac:dyDescent="0.3">
      <c r="A16" s="3" t="s">
        <v>15</v>
      </c>
      <c r="B16" s="103" t="s">
        <v>6</v>
      </c>
      <c r="C16" s="103" t="s">
        <v>65</v>
      </c>
      <c r="D16" s="13">
        <v>1240.3333333333333</v>
      </c>
      <c r="E16" s="95">
        <v>1074.3633333333335</v>
      </c>
      <c r="F16" s="13">
        <v>1348.6666666666667</v>
      </c>
      <c r="G16" s="95">
        <v>1074.3633333333335</v>
      </c>
      <c r="H16" s="33">
        <f t="shared" si="0"/>
        <v>108.73421123353938</v>
      </c>
      <c r="I16" s="27">
        <f t="shared" si="1"/>
        <v>108.33333333333348</v>
      </c>
      <c r="J16" s="14">
        <f t="shared" si="5"/>
        <v>100</v>
      </c>
      <c r="K16" s="17">
        <f t="shared" si="2"/>
        <v>0</v>
      </c>
      <c r="L16" s="20">
        <f t="shared" si="3"/>
        <v>79.661146811665844</v>
      </c>
      <c r="M16" s="100">
        <f t="shared" si="4"/>
        <v>-274.30333333333328</v>
      </c>
      <c r="N16" s="107">
        <f>SUM(L16:L22)/7</f>
        <v>83.009130536715219</v>
      </c>
      <c r="O16" s="104">
        <f>SUM(M16:M22)/7</f>
        <v>-134.05154761904762</v>
      </c>
    </row>
    <row r="17" spans="1:15" ht="18.75" x14ac:dyDescent="0.3">
      <c r="A17" s="3" t="s">
        <v>35</v>
      </c>
      <c r="B17" s="103" t="s">
        <v>8</v>
      </c>
      <c r="C17" s="103" t="s">
        <v>48</v>
      </c>
      <c r="D17" s="13">
        <v>213</v>
      </c>
      <c r="E17" s="95">
        <v>196.36666666666667</v>
      </c>
      <c r="F17" s="13">
        <v>228.41666666666666</v>
      </c>
      <c r="G17" s="95">
        <v>196.36666666666667</v>
      </c>
      <c r="H17" s="33">
        <f t="shared" si="0"/>
        <v>107.23787167449139</v>
      </c>
      <c r="I17" s="28">
        <f t="shared" si="1"/>
        <v>15.416666666666657</v>
      </c>
      <c r="J17" s="14">
        <f t="shared" si="5"/>
        <v>100</v>
      </c>
      <c r="K17" s="17">
        <f t="shared" si="2"/>
        <v>0</v>
      </c>
      <c r="L17" s="20">
        <f t="shared" si="3"/>
        <v>85.968624589565863</v>
      </c>
      <c r="M17" s="100">
        <f>G18-F18</f>
        <v>-62.166666666666686</v>
      </c>
      <c r="N17" s="107"/>
      <c r="O17" s="104"/>
    </row>
    <row r="18" spans="1:15" ht="18.75" x14ac:dyDescent="0.3">
      <c r="A18" s="3" t="s">
        <v>36</v>
      </c>
      <c r="B18" s="103" t="s">
        <v>6</v>
      </c>
      <c r="C18" s="103" t="s">
        <v>41</v>
      </c>
      <c r="D18" s="13">
        <v>470.66666666666669</v>
      </c>
      <c r="E18" s="95">
        <v>408.5</v>
      </c>
      <c r="F18" s="13">
        <v>470.66666666666669</v>
      </c>
      <c r="G18" s="95">
        <v>408.5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86.791784702549563</v>
      </c>
      <c r="M18" s="100">
        <f t="shared" ref="M18:M27" si="6">G18-F18</f>
        <v>-62.166666666666686</v>
      </c>
      <c r="N18" s="107"/>
      <c r="O18" s="104"/>
    </row>
    <row r="19" spans="1:15" ht="37.5" x14ac:dyDescent="0.3">
      <c r="A19" s="3" t="s">
        <v>37</v>
      </c>
      <c r="B19" s="103" t="s">
        <v>6</v>
      </c>
      <c r="C19" s="103" t="s">
        <v>52</v>
      </c>
      <c r="D19" s="13">
        <v>673.58</v>
      </c>
      <c r="E19" s="95">
        <v>499.64750000000004</v>
      </c>
      <c r="F19" s="13">
        <v>673.58</v>
      </c>
      <c r="G19" s="95">
        <v>499.64750000000004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74.177900175183353</v>
      </c>
      <c r="M19" s="100">
        <f t="shared" si="6"/>
        <v>-173.9325</v>
      </c>
      <c r="N19" s="107"/>
      <c r="O19" s="104"/>
    </row>
    <row r="20" spans="1:15" ht="38.25" customHeight="1" x14ac:dyDescent="0.3">
      <c r="A20" s="3" t="s">
        <v>38</v>
      </c>
      <c r="B20" s="103" t="s">
        <v>6</v>
      </c>
      <c r="C20" s="103" t="s">
        <v>52</v>
      </c>
      <c r="D20" s="13">
        <v>777</v>
      </c>
      <c r="E20" s="95">
        <v>687</v>
      </c>
      <c r="F20" s="13">
        <v>777</v>
      </c>
      <c r="G20" s="95">
        <v>687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88.416988416988417</v>
      </c>
      <c r="M20" s="100">
        <f t="shared" si="6"/>
        <v>-90</v>
      </c>
      <c r="N20" s="107"/>
      <c r="O20" s="104"/>
    </row>
    <row r="21" spans="1:15" ht="37.5" x14ac:dyDescent="0.3">
      <c r="A21" s="3" t="s">
        <v>16</v>
      </c>
      <c r="B21" s="103" t="s">
        <v>8</v>
      </c>
      <c r="C21" s="103" t="s">
        <v>52</v>
      </c>
      <c r="D21" s="13">
        <v>125</v>
      </c>
      <c r="E21" s="95">
        <v>112.625</v>
      </c>
      <c r="F21" s="13">
        <v>123.33333333333333</v>
      </c>
      <c r="G21" s="95">
        <v>112.625</v>
      </c>
      <c r="H21" s="32">
        <f t="shared" si="0"/>
        <v>98.666666666666657</v>
      </c>
      <c r="I21" s="6">
        <f t="shared" si="1"/>
        <v>-1.6666666666666714</v>
      </c>
      <c r="J21" s="14">
        <f t="shared" si="5"/>
        <v>100</v>
      </c>
      <c r="K21" s="17">
        <f t="shared" si="2"/>
        <v>0</v>
      </c>
      <c r="L21" s="20">
        <f t="shared" si="3"/>
        <v>91.317567567567565</v>
      </c>
      <c r="M21" s="100">
        <f t="shared" si="6"/>
        <v>-10.708333333333329</v>
      </c>
      <c r="N21" s="107"/>
      <c r="O21" s="104"/>
    </row>
    <row r="22" spans="1:15" ht="18.75" x14ac:dyDescent="0.3">
      <c r="A22" s="3" t="s">
        <v>39</v>
      </c>
      <c r="B22" s="103" t="s">
        <v>6</v>
      </c>
      <c r="C22" s="103"/>
      <c r="D22" s="13">
        <v>1049</v>
      </c>
      <c r="E22" s="95">
        <v>783.91666666666663</v>
      </c>
      <c r="F22" s="13">
        <v>1049</v>
      </c>
      <c r="G22" s="95">
        <v>783.91666666666663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74.729901493485855</v>
      </c>
      <c r="M22" s="100">
        <f t="shared" si="6"/>
        <v>-265.08333333333337</v>
      </c>
      <c r="N22" s="107"/>
      <c r="O22" s="104"/>
    </row>
    <row r="23" spans="1:15" ht="18.75" x14ac:dyDescent="0.3">
      <c r="A23" s="3" t="s">
        <v>17</v>
      </c>
      <c r="B23" s="103" t="s">
        <v>9</v>
      </c>
      <c r="C23" s="103"/>
      <c r="D23" s="13">
        <v>183</v>
      </c>
      <c r="E23" s="95">
        <v>167.66666666666666</v>
      </c>
      <c r="F23" s="13">
        <v>183</v>
      </c>
      <c r="G23" s="95">
        <v>167.66666666666666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91.621129326047352</v>
      </c>
      <c r="M23" s="100">
        <f t="shared" si="6"/>
        <v>-15.333333333333343</v>
      </c>
      <c r="N23" s="18"/>
      <c r="O23" s="2"/>
    </row>
    <row r="24" spans="1:15" ht="18.75" x14ac:dyDescent="0.3">
      <c r="A24" s="3" t="s">
        <v>18</v>
      </c>
      <c r="B24" s="103" t="s">
        <v>6</v>
      </c>
      <c r="C24" s="103" t="s">
        <v>53</v>
      </c>
      <c r="D24" s="13">
        <v>109.33333333333333</v>
      </c>
      <c r="E24" s="95">
        <v>96.694999999999993</v>
      </c>
      <c r="F24" s="13">
        <v>109.33333333333333</v>
      </c>
      <c r="G24" s="95">
        <v>96.694999999999993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88.440548780487802</v>
      </c>
      <c r="M24" s="100">
        <f t="shared" si="6"/>
        <v>-12.638333333333335</v>
      </c>
      <c r="N24" s="18"/>
      <c r="O24" s="2"/>
    </row>
    <row r="25" spans="1:15" ht="56.25" x14ac:dyDescent="0.3">
      <c r="A25" s="3" t="s">
        <v>19</v>
      </c>
      <c r="B25" s="103" t="s">
        <v>6</v>
      </c>
      <c r="C25" s="103" t="s">
        <v>54</v>
      </c>
      <c r="D25" s="13">
        <v>315.33333333333331</v>
      </c>
      <c r="E25" s="95">
        <v>283.40499999999997</v>
      </c>
      <c r="F25" s="13">
        <v>365</v>
      </c>
      <c r="G25" s="95">
        <v>283.40499999999997</v>
      </c>
      <c r="H25" s="33">
        <f t="shared" si="0"/>
        <v>115.75052854122623</v>
      </c>
      <c r="I25" s="28">
        <f t="shared" si="1"/>
        <v>49.666666666666686</v>
      </c>
      <c r="J25" s="14">
        <f t="shared" si="5"/>
        <v>100</v>
      </c>
      <c r="K25" s="17">
        <f t="shared" si="2"/>
        <v>0</v>
      </c>
      <c r="L25" s="20">
        <f t="shared" si="3"/>
        <v>77.645205479452045</v>
      </c>
      <c r="M25" s="100">
        <f t="shared" si="6"/>
        <v>-81.595000000000027</v>
      </c>
      <c r="N25" s="18"/>
      <c r="O25" s="2"/>
    </row>
    <row r="26" spans="1:15" ht="56.25" x14ac:dyDescent="0.3">
      <c r="A26" s="3" t="s">
        <v>40</v>
      </c>
      <c r="B26" s="103" t="s">
        <v>6</v>
      </c>
      <c r="C26" s="103" t="s">
        <v>55</v>
      </c>
      <c r="D26" s="13">
        <v>487</v>
      </c>
      <c r="E26" s="95">
        <v>343.98750000000001</v>
      </c>
      <c r="F26" s="13">
        <v>487</v>
      </c>
      <c r="G26" s="95">
        <v>343.98750000000001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70.633983572895275</v>
      </c>
      <c r="M26" s="100">
        <f t="shared" si="6"/>
        <v>-143.01249999999999</v>
      </c>
      <c r="N26" s="18"/>
      <c r="O26" s="2"/>
    </row>
    <row r="27" spans="1:15" ht="18.75" x14ac:dyDescent="0.3">
      <c r="A27" s="3" t="s">
        <v>20</v>
      </c>
      <c r="B27" s="103" t="s">
        <v>6</v>
      </c>
      <c r="C27" s="103" t="s">
        <v>56</v>
      </c>
      <c r="D27" s="13">
        <v>1563.3333333333333</v>
      </c>
      <c r="E27" s="95">
        <v>1190.1500000000001</v>
      </c>
      <c r="F27" s="13">
        <v>1563.3333333333333</v>
      </c>
      <c r="G27" s="95">
        <v>1190.1500000000001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76.128997867803847</v>
      </c>
      <c r="M27" s="100">
        <f t="shared" si="6"/>
        <v>-373.18333333333317</v>
      </c>
      <c r="N27" s="18"/>
      <c r="O27" s="2"/>
    </row>
    <row r="28" spans="1:15" ht="18.75" x14ac:dyDescent="0.3">
      <c r="A28" s="3" t="s">
        <v>21</v>
      </c>
      <c r="B28" s="103" t="s">
        <v>6</v>
      </c>
      <c r="C28" s="103"/>
      <c r="D28" s="13">
        <v>57.333333333333336</v>
      </c>
      <c r="E28" s="95">
        <v>48.5</v>
      </c>
      <c r="F28" s="13">
        <v>57.666666666666664</v>
      </c>
      <c r="G28" s="95">
        <v>48.5</v>
      </c>
      <c r="H28" s="32">
        <f t="shared" si="0"/>
        <v>100.58139534883721</v>
      </c>
      <c r="I28" s="6">
        <f t="shared" si="1"/>
        <v>0.3333333333333286</v>
      </c>
      <c r="J28" s="14">
        <f t="shared" si="5"/>
        <v>100</v>
      </c>
      <c r="K28" s="17">
        <f t="shared" si="2"/>
        <v>0</v>
      </c>
      <c r="L28" s="20">
        <f t="shared" si="3"/>
        <v>84.104046242774572</v>
      </c>
      <c r="M28" s="100">
        <f>G29-F29</f>
        <v>-346.06999999999971</v>
      </c>
      <c r="N28" s="18"/>
      <c r="O28" s="2"/>
    </row>
    <row r="29" spans="1:15" ht="18.75" x14ac:dyDescent="0.3">
      <c r="A29" s="3" t="s">
        <v>22</v>
      </c>
      <c r="B29" s="103" t="s">
        <v>6</v>
      </c>
      <c r="C29" s="103" t="s">
        <v>57</v>
      </c>
      <c r="D29" s="13">
        <v>3202.8199999999997</v>
      </c>
      <c r="E29" s="95">
        <v>2856.75</v>
      </c>
      <c r="F29" s="13">
        <v>3202.8199999999997</v>
      </c>
      <c r="G29" s="95">
        <v>2856.75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89.19483455205102</v>
      </c>
      <c r="M29" s="100">
        <f>G29-F29</f>
        <v>-346.06999999999971</v>
      </c>
      <c r="N29" s="18"/>
      <c r="O29" s="2"/>
    </row>
    <row r="30" spans="1:15" ht="18.75" x14ac:dyDescent="0.3">
      <c r="A30" s="3" t="s">
        <v>23</v>
      </c>
      <c r="B30" s="103" t="s">
        <v>6</v>
      </c>
      <c r="C30" s="103" t="s">
        <v>58</v>
      </c>
      <c r="D30" s="13">
        <v>68.333333333333329</v>
      </c>
      <c r="E30" s="95">
        <v>57.225000000000001</v>
      </c>
      <c r="F30" s="13">
        <v>61.666666666666664</v>
      </c>
      <c r="G30" s="95">
        <v>57.225000000000001</v>
      </c>
      <c r="H30" s="32">
        <f t="shared" si="0"/>
        <v>90.243902439024396</v>
      </c>
      <c r="I30" s="6">
        <f t="shared" si="1"/>
        <v>-6.6666666666666643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100">
        <f>G31-F31</f>
        <v>-26.666666666666671</v>
      </c>
      <c r="N30" s="18"/>
      <c r="O30" s="2"/>
    </row>
    <row r="31" spans="1:15" ht="37.5" x14ac:dyDescent="0.3">
      <c r="A31" s="3" t="s">
        <v>24</v>
      </c>
      <c r="B31" s="103" t="s">
        <v>6</v>
      </c>
      <c r="C31" s="103"/>
      <c r="D31" s="13">
        <v>114</v>
      </c>
      <c r="E31" s="95">
        <v>83.333333333333329</v>
      </c>
      <c r="F31" s="13">
        <v>110</v>
      </c>
      <c r="G31" s="95">
        <v>83.333333333333329</v>
      </c>
      <c r="H31" s="32">
        <f t="shared" si="0"/>
        <v>96.491228070175438</v>
      </c>
      <c r="I31" s="6">
        <f t="shared" si="1"/>
        <v>-4</v>
      </c>
      <c r="J31" s="14">
        <f t="shared" si="5"/>
        <v>100</v>
      </c>
      <c r="K31" s="17">
        <f t="shared" si="2"/>
        <v>0</v>
      </c>
      <c r="L31" s="20">
        <f t="shared" si="3"/>
        <v>75.757575757575751</v>
      </c>
      <c r="M31" s="100">
        <f t="shared" ref="M31:M46" si="7">G31-F31</f>
        <v>-26.666666666666671</v>
      </c>
      <c r="N31" s="107">
        <f>SUM(L31:L32)/2</f>
        <v>74.358470644783239</v>
      </c>
      <c r="O31" s="104">
        <f>SUM(M31:M32)/2</f>
        <v>-28.505833333333328</v>
      </c>
    </row>
    <row r="32" spans="1:15" ht="37.5" x14ac:dyDescent="0.3">
      <c r="A32" s="3" t="s">
        <v>0</v>
      </c>
      <c r="B32" s="103" t="s">
        <v>6</v>
      </c>
      <c r="C32" s="103"/>
      <c r="D32" s="13">
        <v>112.21999999999998</v>
      </c>
      <c r="E32" s="95">
        <v>81.875</v>
      </c>
      <c r="F32" s="13">
        <v>112.21999999999998</v>
      </c>
      <c r="G32" s="95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100">
        <f t="shared" si="3"/>
        <v>72.959365531990741</v>
      </c>
      <c r="M32" s="100">
        <f t="shared" si="7"/>
        <v>-30.344999999999985</v>
      </c>
      <c r="N32" s="107"/>
      <c r="O32" s="104"/>
    </row>
    <row r="33" spans="1:15" ht="18.75" x14ac:dyDescent="0.3">
      <c r="A33" s="3" t="s">
        <v>25</v>
      </c>
      <c r="B33" s="103" t="s">
        <v>6</v>
      </c>
      <c r="C33" s="103" t="s">
        <v>53</v>
      </c>
      <c r="D33" s="13">
        <v>113.33333333333333</v>
      </c>
      <c r="E33" s="95">
        <v>104.5</v>
      </c>
      <c r="F33" s="13">
        <v>113.33333333333333</v>
      </c>
      <c r="G33" s="95">
        <v>104.5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92.205882352941188</v>
      </c>
      <c r="M33" s="100">
        <f t="shared" si="7"/>
        <v>-8.8333333333333286</v>
      </c>
      <c r="N33" s="107">
        <f>SUM(L33:L38)/6</f>
        <v>85.591935756077007</v>
      </c>
      <c r="O33" s="104">
        <f>SUM(M33:M38)/6</f>
        <v>-26.757916666666663</v>
      </c>
    </row>
    <row r="34" spans="1:15" ht="18.75" x14ac:dyDescent="0.3">
      <c r="A34" s="3" t="s">
        <v>63</v>
      </c>
      <c r="B34" s="103" t="s">
        <v>6</v>
      </c>
      <c r="C34" s="103"/>
      <c r="D34" s="13">
        <v>76</v>
      </c>
      <c r="E34" s="95">
        <v>65.172499999999999</v>
      </c>
      <c r="F34" s="13">
        <v>76</v>
      </c>
      <c r="G34" s="95">
        <v>65.172499999999999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85.75328947368422</v>
      </c>
      <c r="M34" s="100">
        <f t="shared" si="7"/>
        <v>-10.827500000000001</v>
      </c>
      <c r="N34" s="107"/>
      <c r="O34" s="104"/>
    </row>
    <row r="35" spans="1:15" ht="18.75" x14ac:dyDescent="0.3">
      <c r="A35" s="3" t="s">
        <v>26</v>
      </c>
      <c r="B35" s="103" t="s">
        <v>6</v>
      </c>
      <c r="C35" s="103" t="s">
        <v>59</v>
      </c>
      <c r="D35" s="13">
        <v>71.333333333333329</v>
      </c>
      <c r="E35" s="95">
        <v>69.900000000000006</v>
      </c>
      <c r="F35" s="13">
        <v>71.333333333333329</v>
      </c>
      <c r="G35" s="95">
        <v>69.900000000000006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97.990654205607484</v>
      </c>
      <c r="M35" s="100">
        <f t="shared" si="7"/>
        <v>-1.4333333333333229</v>
      </c>
      <c r="N35" s="107"/>
      <c r="O35" s="104"/>
    </row>
    <row r="36" spans="1:15" ht="18.75" x14ac:dyDescent="0.3">
      <c r="A36" s="3" t="s">
        <v>42</v>
      </c>
      <c r="B36" s="103" t="s">
        <v>6</v>
      </c>
      <c r="C36" s="103" t="s">
        <v>53</v>
      </c>
      <c r="D36" s="13">
        <v>79.666666666666671</v>
      </c>
      <c r="E36" s="95">
        <v>72.25</v>
      </c>
      <c r="F36" s="13">
        <v>81.333333333333329</v>
      </c>
      <c r="G36" s="95">
        <v>72.25</v>
      </c>
      <c r="H36" s="32">
        <f t="shared" si="0"/>
        <v>102.092050209205</v>
      </c>
      <c r="I36" s="6">
        <f t="shared" si="1"/>
        <v>1.6666666666666572</v>
      </c>
      <c r="J36" s="14">
        <f t="shared" si="5"/>
        <v>100</v>
      </c>
      <c r="K36" s="17">
        <f t="shared" si="2"/>
        <v>0</v>
      </c>
      <c r="L36" s="20">
        <f t="shared" si="3"/>
        <v>88.831967213114766</v>
      </c>
      <c r="M36" s="100">
        <f t="shared" si="7"/>
        <v>-9.0833333333333286</v>
      </c>
      <c r="N36" s="107"/>
      <c r="O36" s="104"/>
    </row>
    <row r="37" spans="1:15" ht="18.75" x14ac:dyDescent="0.3">
      <c r="A37" s="3" t="s">
        <v>43</v>
      </c>
      <c r="B37" s="103" t="s">
        <v>6</v>
      </c>
      <c r="C37" s="103" t="s">
        <v>45</v>
      </c>
      <c r="D37" s="13">
        <v>177.73333333333335</v>
      </c>
      <c r="E37" s="95">
        <v>84.63</v>
      </c>
      <c r="F37" s="13">
        <v>225.66666666666666</v>
      </c>
      <c r="G37" s="95">
        <v>84.63</v>
      </c>
      <c r="H37" s="33">
        <f t="shared" si="0"/>
        <v>126.96924231057763</v>
      </c>
      <c r="I37" s="28">
        <f t="shared" si="1"/>
        <v>47.933333333333309</v>
      </c>
      <c r="J37" s="14">
        <f t="shared" si="5"/>
        <v>100</v>
      </c>
      <c r="K37" s="17">
        <f t="shared" si="2"/>
        <v>0</v>
      </c>
      <c r="L37" s="20">
        <f t="shared" si="3"/>
        <v>37.502215657311666</v>
      </c>
      <c r="M37" s="100">
        <f t="shared" si="7"/>
        <v>-141.03666666666666</v>
      </c>
      <c r="N37" s="107"/>
      <c r="O37" s="104"/>
    </row>
    <row r="38" spans="1:15" ht="18.75" x14ac:dyDescent="0.3">
      <c r="A38" s="3" t="s">
        <v>44</v>
      </c>
      <c r="B38" s="103" t="s">
        <v>6</v>
      </c>
      <c r="C38" s="103" t="s">
        <v>41</v>
      </c>
      <c r="D38" s="13">
        <v>111.33333333333333</v>
      </c>
      <c r="E38" s="95">
        <v>105.33333333333333</v>
      </c>
      <c r="F38" s="13">
        <v>94.666666666666671</v>
      </c>
      <c r="G38" s="95">
        <v>105.33333333333333</v>
      </c>
      <c r="H38" s="32">
        <f t="shared" si="0"/>
        <v>85.029940119760482</v>
      </c>
      <c r="I38" s="6">
        <f t="shared" si="1"/>
        <v>-16.666666666666657</v>
      </c>
      <c r="J38" s="14">
        <f t="shared" si="5"/>
        <v>100</v>
      </c>
      <c r="K38" s="17">
        <f t="shared" si="2"/>
        <v>0</v>
      </c>
      <c r="L38" s="20">
        <f t="shared" si="3"/>
        <v>111.2676056338028</v>
      </c>
      <c r="M38" s="100">
        <f t="shared" si="7"/>
        <v>10.666666666666657</v>
      </c>
      <c r="N38" s="107"/>
      <c r="O38" s="104"/>
    </row>
    <row r="39" spans="1:15" ht="18.75" x14ac:dyDescent="0.3">
      <c r="A39" s="3" t="s">
        <v>27</v>
      </c>
      <c r="B39" s="103" t="s">
        <v>6</v>
      </c>
      <c r="C39" s="103"/>
      <c r="D39" s="13">
        <v>108.33333333333333</v>
      </c>
      <c r="E39" s="95">
        <v>90.625</v>
      </c>
      <c r="F39" s="13">
        <v>101.66666666666667</v>
      </c>
      <c r="G39" s="95">
        <v>90.625</v>
      </c>
      <c r="H39" s="32">
        <f t="shared" si="0"/>
        <v>93.846153846153854</v>
      </c>
      <c r="I39" s="6">
        <f t="shared" si="1"/>
        <v>-6.6666666666666572</v>
      </c>
      <c r="J39" s="14">
        <f t="shared" si="5"/>
        <v>100</v>
      </c>
      <c r="K39" s="17">
        <f t="shared" si="2"/>
        <v>0</v>
      </c>
      <c r="L39" s="20">
        <f t="shared" si="3"/>
        <v>89.139344262295069</v>
      </c>
      <c r="M39" s="100">
        <f t="shared" si="7"/>
        <v>-11.041666666666671</v>
      </c>
      <c r="N39" s="107">
        <f>SUM(L39:L45)/6</f>
        <v>89.422760978255369</v>
      </c>
      <c r="O39" s="104">
        <f>SUM(M39:M45)/6</f>
        <v>-70.211111111111123</v>
      </c>
    </row>
    <row r="40" spans="1:15" ht="18.75" x14ac:dyDescent="0.3">
      <c r="A40" s="3" t="s">
        <v>28</v>
      </c>
      <c r="B40" s="103" t="s">
        <v>6</v>
      </c>
      <c r="C40" s="103"/>
      <c r="D40" s="13">
        <v>112.5</v>
      </c>
      <c r="E40" s="95">
        <v>95.0625</v>
      </c>
      <c r="F40" s="13">
        <v>132.33333333333334</v>
      </c>
      <c r="G40" s="95">
        <v>92.0625</v>
      </c>
      <c r="H40" s="33">
        <f t="shared" si="0"/>
        <v>117.62962962962963</v>
      </c>
      <c r="I40" s="28">
        <f t="shared" si="1"/>
        <v>19.833333333333343</v>
      </c>
      <c r="J40" s="14">
        <f t="shared" si="5"/>
        <v>96.844181459566073</v>
      </c>
      <c r="K40" s="17">
        <f t="shared" si="2"/>
        <v>-3</v>
      </c>
      <c r="L40" s="20">
        <f t="shared" si="3"/>
        <v>69.568639798488661</v>
      </c>
      <c r="M40" s="100">
        <f t="shared" si="7"/>
        <v>-40.270833333333343</v>
      </c>
      <c r="N40" s="107"/>
      <c r="O40" s="104"/>
    </row>
    <row r="41" spans="1:15" ht="18.75" x14ac:dyDescent="0.3">
      <c r="A41" s="3" t="s">
        <v>29</v>
      </c>
      <c r="B41" s="103" t="s">
        <v>6</v>
      </c>
      <c r="C41" s="103"/>
      <c r="D41" s="13">
        <v>91</v>
      </c>
      <c r="E41" s="95">
        <v>83.075000000000003</v>
      </c>
      <c r="F41" s="13">
        <v>91</v>
      </c>
      <c r="G41" s="95">
        <v>81.5</v>
      </c>
      <c r="H41" s="32">
        <f t="shared" si="0"/>
        <v>100</v>
      </c>
      <c r="I41" s="6">
        <f t="shared" si="1"/>
        <v>0</v>
      </c>
      <c r="J41" s="14">
        <f t="shared" si="5"/>
        <v>98.104122780619917</v>
      </c>
      <c r="K41" s="17">
        <f t="shared" si="2"/>
        <v>-1.5750000000000028</v>
      </c>
      <c r="L41" s="20">
        <f t="shared" si="3"/>
        <v>89.560439560439562</v>
      </c>
      <c r="M41" s="100">
        <f t="shared" si="7"/>
        <v>-9.5</v>
      </c>
      <c r="N41" s="107"/>
      <c r="O41" s="104"/>
    </row>
    <row r="42" spans="1:15" ht="18.75" x14ac:dyDescent="0.3">
      <c r="A42" s="3" t="s">
        <v>30</v>
      </c>
      <c r="B42" s="103" t="s">
        <v>6</v>
      </c>
      <c r="C42" s="103"/>
      <c r="D42" s="13">
        <v>144.33333333333334</v>
      </c>
      <c r="E42" s="95">
        <v>101.25</v>
      </c>
      <c r="F42" s="13">
        <v>126</v>
      </c>
      <c r="G42" s="95">
        <v>101.25</v>
      </c>
      <c r="H42" s="32">
        <f t="shared" si="0"/>
        <v>87.297921478060033</v>
      </c>
      <c r="I42" s="6">
        <f t="shared" si="1"/>
        <v>-18.333333333333343</v>
      </c>
      <c r="J42" s="14">
        <f t="shared" si="5"/>
        <v>100</v>
      </c>
      <c r="K42" s="17">
        <f t="shared" si="2"/>
        <v>0</v>
      </c>
      <c r="L42" s="20">
        <f t="shared" si="3"/>
        <v>80.357142857142861</v>
      </c>
      <c r="M42" s="100">
        <f t="shared" si="7"/>
        <v>-24.75</v>
      </c>
      <c r="N42" s="107"/>
      <c r="O42" s="104"/>
    </row>
    <row r="43" spans="1:15" ht="18.75" x14ac:dyDescent="0.3">
      <c r="A43" s="3" t="s">
        <v>64</v>
      </c>
      <c r="B43" s="103" t="s">
        <v>6</v>
      </c>
      <c r="C43" s="103"/>
      <c r="D43" s="13">
        <v>99.333333333333329</v>
      </c>
      <c r="E43" s="95">
        <v>76.662499999999994</v>
      </c>
      <c r="F43" s="13">
        <v>99.333333333333329</v>
      </c>
      <c r="G43" s="95">
        <v>76.662499999999994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77.177013422818789</v>
      </c>
      <c r="M43" s="100">
        <f t="shared" si="7"/>
        <v>-22.670833333333334</v>
      </c>
      <c r="N43" s="107"/>
      <c r="O43" s="104"/>
    </row>
    <row r="44" spans="1:15" ht="37.5" x14ac:dyDescent="0.3">
      <c r="A44" s="3" t="s">
        <v>31</v>
      </c>
      <c r="B44" s="103" t="s">
        <v>6</v>
      </c>
      <c r="C44" s="103" t="s">
        <v>52</v>
      </c>
      <c r="D44" s="13">
        <v>472.5</v>
      </c>
      <c r="E44" s="95">
        <v>288.63333333333333</v>
      </c>
      <c r="F44" s="13">
        <v>450</v>
      </c>
      <c r="G44" s="95">
        <v>288.63333333333333</v>
      </c>
      <c r="H44" s="32">
        <f t="shared" si="0"/>
        <v>95.238095238095227</v>
      </c>
      <c r="I44" s="6">
        <f t="shared" si="1"/>
        <v>-22.5</v>
      </c>
      <c r="J44" s="14">
        <f t="shared" si="5"/>
        <v>100</v>
      </c>
      <c r="K44" s="17">
        <f t="shared" si="2"/>
        <v>0</v>
      </c>
      <c r="L44" s="20">
        <f t="shared" si="3"/>
        <v>64.140740740740739</v>
      </c>
      <c r="M44" s="100">
        <f t="shared" si="7"/>
        <v>-161.36666666666667</v>
      </c>
      <c r="N44" s="107"/>
      <c r="O44" s="104"/>
    </row>
    <row r="45" spans="1:15" ht="37.5" x14ac:dyDescent="0.3">
      <c r="A45" s="3" t="s">
        <v>46</v>
      </c>
      <c r="B45" s="103" t="s">
        <v>6</v>
      </c>
      <c r="C45" s="103" t="s">
        <v>52</v>
      </c>
      <c r="D45" s="13">
        <v>457</v>
      </c>
      <c r="E45" s="95">
        <v>302.33333333333331</v>
      </c>
      <c r="F45" s="13">
        <v>454</v>
      </c>
      <c r="G45" s="95">
        <v>302.33333333333331</v>
      </c>
      <c r="H45" s="32">
        <f t="shared" si="0"/>
        <v>99.343544857768052</v>
      </c>
      <c r="I45" s="6">
        <f t="shared" si="1"/>
        <v>-3</v>
      </c>
      <c r="J45" s="14">
        <f t="shared" si="5"/>
        <v>100</v>
      </c>
      <c r="K45" s="17">
        <f t="shared" si="2"/>
        <v>0</v>
      </c>
      <c r="L45" s="20">
        <f t="shared" si="3"/>
        <v>66.593245227606459</v>
      </c>
      <c r="M45" s="100">
        <f t="shared" si="7"/>
        <v>-151.66666666666669</v>
      </c>
      <c r="N45" s="107"/>
      <c r="O45" s="104"/>
    </row>
    <row r="46" spans="1:15" ht="18.75" x14ac:dyDescent="0.3">
      <c r="A46" s="3" t="s">
        <v>32</v>
      </c>
      <c r="B46" s="103" t="s">
        <v>6</v>
      </c>
      <c r="C46" s="103" t="s">
        <v>60</v>
      </c>
      <c r="D46" s="13">
        <v>314.33333333333331</v>
      </c>
      <c r="E46" s="95">
        <v>220.16666666666666</v>
      </c>
      <c r="F46" s="13">
        <v>354.66666666666669</v>
      </c>
      <c r="G46" s="95">
        <v>195.83333333333334</v>
      </c>
      <c r="H46" s="33">
        <f t="shared" si="0"/>
        <v>112.83138918345705</v>
      </c>
      <c r="I46" s="28">
        <f t="shared" si="1"/>
        <v>40.333333333333371</v>
      </c>
      <c r="J46" s="14">
        <f t="shared" si="5"/>
        <v>88.947766843300542</v>
      </c>
      <c r="K46" s="17">
        <f t="shared" si="2"/>
        <v>-24.333333333333314</v>
      </c>
      <c r="L46" s="20">
        <f t="shared" si="3"/>
        <v>55.216165413533837</v>
      </c>
      <c r="M46" s="100">
        <f t="shared" si="7"/>
        <v>-158.83333333333334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82.213499245866814</v>
      </c>
      <c r="M47" s="19">
        <f>SUM(M6:M46)/40</f>
        <v>-118.82502083333331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N16:N22"/>
    <mergeCell ref="O16:O2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N7:N12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36"/>
      <c r="D4" s="119" t="s">
        <v>1</v>
      </c>
      <c r="E4" s="119"/>
      <c r="F4" s="119"/>
      <c r="G4" s="119"/>
      <c r="H4" s="119" t="s">
        <v>75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37"/>
      <c r="D6" s="126">
        <v>45854</v>
      </c>
      <c r="E6" s="127"/>
      <c r="F6" s="126">
        <v>45861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107">
        <f>SUM(L7:L12)/5</f>
        <v>82.168758173064049</v>
      </c>
      <c r="O7" s="104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107"/>
      <c r="O8" s="104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107"/>
      <c r="O9" s="104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107"/>
      <c r="O10" s="104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107"/>
      <c r="O11" s="104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107"/>
      <c r="O12" s="104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107">
        <f>SUM(L16:L22)/7</f>
        <v>85.224535406656869</v>
      </c>
      <c r="O16" s="104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107"/>
      <c r="O17" s="104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107"/>
      <c r="O18" s="104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107"/>
      <c r="O19" s="104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107"/>
      <c r="O20" s="104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107"/>
      <c r="O21" s="104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107"/>
      <c r="O22" s="104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107">
        <f>SUM(L31:L32)/2</f>
        <v>84.363778380770157</v>
      </c>
      <c r="O31" s="104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107"/>
      <c r="O32" s="104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107">
        <f>SUM(L33:L38)/6</f>
        <v>86.687201420116196</v>
      </c>
      <c r="O33" s="104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107"/>
      <c r="O34" s="104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107"/>
      <c r="O35" s="104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107"/>
      <c r="O36" s="104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107"/>
      <c r="O37" s="104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107"/>
      <c r="O38" s="104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107">
        <f>SUM(L39:L45)/6</f>
        <v>100.24055552253782</v>
      </c>
      <c r="O39" s="104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107"/>
      <c r="O40" s="104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107"/>
      <c r="O41" s="104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107"/>
      <c r="O42" s="104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107"/>
      <c r="O43" s="104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107"/>
      <c r="O44" s="104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107"/>
      <c r="O45" s="104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40"/>
      <c r="D4" s="119" t="s">
        <v>1</v>
      </c>
      <c r="E4" s="119"/>
      <c r="F4" s="119"/>
      <c r="G4" s="119"/>
      <c r="H4" s="119" t="s">
        <v>84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41"/>
      <c r="D6" s="126">
        <v>45861</v>
      </c>
      <c r="E6" s="127"/>
      <c r="F6" s="126">
        <v>45868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107">
        <f>SUM(L7:L12)/5</f>
        <v>82.168758173064049</v>
      </c>
      <c r="O7" s="104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107"/>
      <c r="O8" s="104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107"/>
      <c r="O9" s="104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107"/>
      <c r="O10" s="104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107"/>
      <c r="O11" s="104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107"/>
      <c r="O12" s="104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107">
        <f>SUM(L16:L22)/7</f>
        <v>86.507232173345599</v>
      </c>
      <c r="O16" s="104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107"/>
      <c r="O17" s="104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107"/>
      <c r="O18" s="104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107"/>
      <c r="O19" s="104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107"/>
      <c r="O20" s="104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107"/>
      <c r="O21" s="104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107"/>
      <c r="O22" s="104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107">
        <f>SUM(L31:L32)/2</f>
        <v>84.363778380770157</v>
      </c>
      <c r="O31" s="104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107"/>
      <c r="O32" s="104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107">
        <f>SUM(L33:L38)/6</f>
        <v>83.150404883319666</v>
      </c>
      <c r="O33" s="104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107"/>
      <c r="O34" s="104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107"/>
      <c r="O35" s="104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107"/>
      <c r="O36" s="104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107"/>
      <c r="O37" s="104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107"/>
      <c r="O38" s="104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107">
        <f>SUM(L39:L45)/6</f>
        <v>100.92552347665115</v>
      </c>
      <c r="O39" s="104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107"/>
      <c r="O40" s="104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107"/>
      <c r="O41" s="104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107"/>
      <c r="O42" s="104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107"/>
      <c r="O43" s="104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107"/>
      <c r="O44" s="104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107"/>
      <c r="O45" s="104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43"/>
      <c r="D4" s="119" t="s">
        <v>1</v>
      </c>
      <c r="E4" s="119"/>
      <c r="F4" s="119"/>
      <c r="G4" s="119"/>
      <c r="H4" s="119" t="s">
        <v>83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44"/>
      <c r="D6" s="126">
        <v>45868</v>
      </c>
      <c r="E6" s="127"/>
      <c r="F6" s="126">
        <v>45875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107">
        <f>SUM(L7:L12)/5</f>
        <v>81.03026779144453</v>
      </c>
      <c r="O7" s="104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107"/>
      <c r="O8" s="104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107"/>
      <c r="O9" s="104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107"/>
      <c r="O10" s="104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107"/>
      <c r="O11" s="104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107"/>
      <c r="O12" s="104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107">
        <f>SUM(L16:L22)/7</f>
        <v>87.062025440138498</v>
      </c>
      <c r="O16" s="104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107"/>
      <c r="O17" s="104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107"/>
      <c r="O18" s="104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107"/>
      <c r="O19" s="104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107"/>
      <c r="O20" s="104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107"/>
      <c r="O21" s="104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107"/>
      <c r="O22" s="104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107">
        <f>SUM(L31:L32)/2</f>
        <v>84.363778380770157</v>
      </c>
      <c r="O31" s="104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107"/>
      <c r="O32" s="104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107">
        <f>SUM(L33:L38)/6</f>
        <v>83.150404883319666</v>
      </c>
      <c r="O33" s="104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107"/>
      <c r="O34" s="104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107"/>
      <c r="O35" s="104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107"/>
      <c r="O36" s="104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107"/>
      <c r="O37" s="104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107"/>
      <c r="O38" s="104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107">
        <f>SUM(L39:L45)/6</f>
        <v>106.20772561694196</v>
      </c>
      <c r="O39" s="104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107"/>
      <c r="O40" s="104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107"/>
      <c r="O41" s="104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107"/>
      <c r="O42" s="104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107"/>
      <c r="O43" s="104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107"/>
      <c r="O44" s="104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107"/>
      <c r="O45" s="104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48"/>
      <c r="D4" s="119" t="s">
        <v>1</v>
      </c>
      <c r="E4" s="119"/>
      <c r="F4" s="119"/>
      <c r="G4" s="119"/>
      <c r="H4" s="119" t="s">
        <v>82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49"/>
      <c r="D6" s="126">
        <v>45882</v>
      </c>
      <c r="E6" s="127"/>
      <c r="F6" s="126">
        <v>45889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107">
        <f>SUM(L7:L12)/5</f>
        <v>81.576633470192164</v>
      </c>
      <c r="O7" s="104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107"/>
      <c r="O8" s="104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107"/>
      <c r="O9" s="104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107"/>
      <c r="O10" s="104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107"/>
      <c r="O11" s="104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107"/>
      <c r="O12" s="104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107">
        <f>SUM(L16:L22)/7</f>
        <v>84.72420625559343</v>
      </c>
      <c r="O16" s="104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107"/>
      <c r="O17" s="104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107"/>
      <c r="O18" s="104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107"/>
      <c r="O19" s="104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107"/>
      <c r="O20" s="104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107"/>
      <c r="O21" s="104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107"/>
      <c r="O22" s="104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107">
        <f>SUM(L31:L32)/2</f>
        <v>85.967912550386401</v>
      </c>
      <c r="O31" s="104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107">
        <f>SUM(L33:L38)/6</f>
        <v>80.175009922287003</v>
      </c>
      <c r="O33" s="104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107"/>
      <c r="O34" s="104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107"/>
      <c r="O35" s="104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107"/>
      <c r="O36" s="104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107"/>
      <c r="O38" s="104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107">
        <f>SUM(L39:L45)/6</f>
        <v>104.67974529815685</v>
      </c>
      <c r="O39" s="104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107"/>
      <c r="O40" s="104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107"/>
      <c r="O41" s="104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107"/>
      <c r="O42" s="104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107"/>
      <c r="O43" s="104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107"/>
      <c r="O44" s="104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107"/>
      <c r="O45" s="104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51"/>
      <c r="D4" s="119" t="s">
        <v>1</v>
      </c>
      <c r="E4" s="119"/>
      <c r="F4" s="119"/>
      <c r="G4" s="119"/>
      <c r="H4" s="119" t="s">
        <v>76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52"/>
      <c r="D6" s="126">
        <v>45889</v>
      </c>
      <c r="E6" s="127"/>
      <c r="F6" s="126">
        <v>45896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107">
        <f>SUM(L7:L12)/5</f>
        <v>83.093840029379948</v>
      </c>
      <c r="O7" s="104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107"/>
      <c r="O8" s="104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107"/>
      <c r="O9" s="104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107"/>
      <c r="O10" s="104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107"/>
      <c r="O11" s="104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107"/>
      <c r="O12" s="104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107">
        <f>SUM(L16:L22)/7</f>
        <v>83.74674300087942</v>
      </c>
      <c r="O16" s="104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107"/>
      <c r="O17" s="104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107"/>
      <c r="O18" s="104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107"/>
      <c r="O19" s="104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107"/>
      <c r="O20" s="104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107"/>
      <c r="O21" s="104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107"/>
      <c r="O22" s="104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107">
        <f>SUM(L31:L32)/2</f>
        <v>86.630164206015536</v>
      </c>
      <c r="O31" s="104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107">
        <f>SUM(L33:L38)/6</f>
        <v>74.856582218010772</v>
      </c>
      <c r="O33" s="104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107"/>
      <c r="O34" s="104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107"/>
      <c r="O35" s="104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107"/>
      <c r="O36" s="104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107"/>
      <c r="O37" s="104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107"/>
      <c r="O38" s="104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107">
        <f>SUM(L39:L45)/6</f>
        <v>100.97475281078572</v>
      </c>
      <c r="O39" s="104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107"/>
      <c r="O40" s="104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107"/>
      <c r="O41" s="104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107"/>
      <c r="O42" s="104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107"/>
      <c r="O43" s="104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107"/>
      <c r="O44" s="104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107"/>
      <c r="O45" s="104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55"/>
      <c r="D4" s="119" t="s">
        <v>1</v>
      </c>
      <c r="E4" s="119"/>
      <c r="F4" s="119"/>
      <c r="G4" s="119"/>
      <c r="H4" s="119" t="s">
        <v>77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56"/>
      <c r="D6" s="126">
        <v>45896</v>
      </c>
      <c r="E6" s="127"/>
      <c r="F6" s="126">
        <v>45903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107">
        <f>SUM(L7:L12)/5</f>
        <v>80.864988269350746</v>
      </c>
      <c r="O7" s="104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107"/>
      <c r="O8" s="104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107"/>
      <c r="O9" s="104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107"/>
      <c r="O10" s="104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107"/>
      <c r="O11" s="104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107"/>
      <c r="O12" s="104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107">
        <f>SUM(L16:L22)/7</f>
        <v>85.563672176781665</v>
      </c>
      <c r="O16" s="104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107"/>
      <c r="O17" s="104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107"/>
      <c r="O18" s="104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107"/>
      <c r="O19" s="104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107"/>
      <c r="O20" s="104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107"/>
      <c r="O21" s="104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107"/>
      <c r="O22" s="104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107">
        <f>SUM(L31:L32)/2</f>
        <v>86.630164206015536</v>
      </c>
      <c r="O31" s="104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107">
        <f>SUM(L33:L38)/6</f>
        <v>80.175009922287003</v>
      </c>
      <c r="O33" s="104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107"/>
      <c r="O34" s="104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107"/>
      <c r="O35" s="104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107"/>
      <c r="O36" s="104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107"/>
      <c r="O38" s="104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107">
        <f>SUM(L39:L45)/6</f>
        <v>96.423886074155106</v>
      </c>
      <c r="O39" s="104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107"/>
      <c r="O40" s="104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107"/>
      <c r="O41" s="104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107"/>
      <c r="O42" s="104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107"/>
      <c r="O43" s="104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107"/>
      <c r="O44" s="104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107"/>
      <c r="O45" s="104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60"/>
      <c r="D4" s="119" t="s">
        <v>1</v>
      </c>
      <c r="E4" s="119"/>
      <c r="F4" s="119"/>
      <c r="G4" s="119"/>
      <c r="H4" s="119" t="s">
        <v>78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61"/>
      <c r="D6" s="126">
        <v>45911</v>
      </c>
      <c r="E6" s="127"/>
      <c r="F6" s="126">
        <v>45917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107">
        <f>SUM(L7:L12)/5</f>
        <v>80.680962852986966</v>
      </c>
      <c r="O7" s="104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107"/>
      <c r="O8" s="104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107"/>
      <c r="O9" s="104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107"/>
      <c r="O10" s="104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107"/>
      <c r="O11" s="104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107"/>
      <c r="O12" s="104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107">
        <f>SUM(L16:L22)/7</f>
        <v>88.212947666495893</v>
      </c>
      <c r="O16" s="104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107"/>
      <c r="O17" s="104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107"/>
      <c r="O18" s="104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107"/>
      <c r="O19" s="104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107"/>
      <c r="O20" s="104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107"/>
      <c r="O21" s="104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107"/>
      <c r="O22" s="104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107">
        <f>SUM(L31:L32)/2</f>
        <v>86.630164206015536</v>
      </c>
      <c r="O31" s="104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107">
        <f>SUM(L33:L38)/6</f>
        <v>80.456665042665634</v>
      </c>
      <c r="O33" s="104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107"/>
      <c r="O34" s="104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107"/>
      <c r="O35" s="104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107"/>
      <c r="O36" s="104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107"/>
      <c r="O38" s="104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107">
        <f>SUM(L39:L45)/6</f>
        <v>99.64583237349531</v>
      </c>
      <c r="O39" s="104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107"/>
      <c r="O40" s="104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107"/>
      <c r="O41" s="104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107"/>
      <c r="O42" s="104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107"/>
      <c r="O43" s="104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107"/>
      <c r="O44" s="104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107"/>
      <c r="O45" s="104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30.75" customHeight="1" x14ac:dyDescent="0.3">
      <c r="A2" s="109" t="s">
        <v>74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5" ht="18.75" x14ac:dyDescent="0.3">
      <c r="A3" s="111"/>
      <c r="B3" s="112"/>
      <c r="C3" s="112"/>
      <c r="D3" s="112"/>
      <c r="E3" s="112"/>
      <c r="F3" s="112"/>
      <c r="G3" s="112"/>
      <c r="H3" s="113"/>
      <c r="I3" s="113"/>
      <c r="J3" s="113"/>
      <c r="K3" s="113"/>
    </row>
    <row r="4" spans="1:15" ht="29.25" customHeight="1" x14ac:dyDescent="0.3">
      <c r="A4" s="114" t="s">
        <v>68</v>
      </c>
      <c r="B4" s="117" t="s">
        <v>69</v>
      </c>
      <c r="C4" s="64"/>
      <c r="D4" s="119" t="s">
        <v>1</v>
      </c>
      <c r="E4" s="119"/>
      <c r="F4" s="119"/>
      <c r="G4" s="119"/>
      <c r="H4" s="119" t="s">
        <v>79</v>
      </c>
      <c r="I4" s="119"/>
      <c r="J4" s="119"/>
      <c r="K4" s="119"/>
      <c r="L4" s="119"/>
      <c r="M4" s="119"/>
      <c r="N4" s="119"/>
      <c r="O4" s="119"/>
    </row>
    <row r="5" spans="1:15" ht="122.25" customHeight="1" x14ac:dyDescent="0.3">
      <c r="A5" s="115"/>
      <c r="B5" s="118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20" t="s">
        <v>2</v>
      </c>
      <c r="I5" s="121"/>
      <c r="J5" s="122" t="s">
        <v>3</v>
      </c>
      <c r="K5" s="123"/>
      <c r="L5" s="124" t="s">
        <v>71</v>
      </c>
      <c r="M5" s="124"/>
      <c r="N5" s="125" t="s">
        <v>72</v>
      </c>
      <c r="O5" s="125"/>
    </row>
    <row r="6" spans="1:15" ht="24" customHeight="1" x14ac:dyDescent="0.3">
      <c r="A6" s="116"/>
      <c r="B6" s="118"/>
      <c r="C6" s="65"/>
      <c r="D6" s="128">
        <v>45917</v>
      </c>
      <c r="E6" s="129"/>
      <c r="F6" s="126">
        <v>45924</v>
      </c>
      <c r="G6" s="127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107">
        <f>SUM(L7:L12)/5</f>
        <v>80.680962852986966</v>
      </c>
      <c r="O7" s="104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107"/>
      <c r="O8" s="104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107"/>
      <c r="O9" s="104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107"/>
      <c r="O10" s="104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107"/>
      <c r="O11" s="104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107"/>
      <c r="O12" s="104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107">
        <f>SUM(L16:L22)/7</f>
        <v>88.212947666495893</v>
      </c>
      <c r="O16" s="104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107"/>
      <c r="O17" s="104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107"/>
      <c r="O18" s="104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107"/>
      <c r="O19" s="104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107"/>
      <c r="O20" s="104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107"/>
      <c r="O21" s="104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107"/>
      <c r="O22" s="104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107">
        <f>SUM(L31:L32)/2</f>
        <v>86.630164206015536</v>
      </c>
      <c r="O31" s="104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107"/>
      <c r="O32" s="104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107">
        <f>SUM(L33:L38)/6</f>
        <v>80.456665042665634</v>
      </c>
      <c r="O33" s="104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107"/>
      <c r="O34" s="104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107"/>
      <c r="O35" s="104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107"/>
      <c r="O36" s="104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107"/>
      <c r="O37" s="104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107"/>
      <c r="O38" s="104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107">
        <f>SUM(L39:L45)/6</f>
        <v>95.775783497998574</v>
      </c>
      <c r="O39" s="104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107"/>
      <c r="O40" s="104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107"/>
      <c r="O41" s="104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107"/>
      <c r="O42" s="104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107"/>
      <c r="O43" s="104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107"/>
      <c r="O44" s="104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107"/>
      <c r="O45" s="104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105" t="s">
        <v>61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106" t="s">
        <v>66</v>
      </c>
      <c r="B49" s="106"/>
      <c r="C49" s="106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  <vt:lpstr>15.01.2026</vt:lpstr>
      <vt:lpstr>28.01.2026</vt:lpstr>
      <vt:lpstr>04.02.2026</vt:lpstr>
      <vt:lpstr>18.02.2026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2026-02-18T00:57:26Z</dcterms:modified>
</cp:coreProperties>
</file>