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60" windowWidth="20640" windowHeight="11700" firstSheet="22" activeTab="31"/>
  </bookViews>
  <sheets>
    <sheet name="16.07.2025" sheetId="12" r:id="rId1"/>
    <sheet name="23.07.2025" sheetId="13" r:id="rId2"/>
    <sheet name="30.07.2025" sheetId="14" r:id="rId3"/>
    <sheet name="06.08.2025" sheetId="15" r:id="rId4"/>
    <sheet name="20.08.2025 " sheetId="16" r:id="rId5"/>
    <sheet name="27.08.2025" sheetId="17" r:id="rId6"/>
    <sheet name="03.09.2025" sheetId="18" r:id="rId7"/>
    <sheet name="17.09.2025" sheetId="20" r:id="rId8"/>
    <sheet name="24.09.2025" sheetId="21" r:id="rId9"/>
    <sheet name="01.10.2025" sheetId="22" r:id="rId10"/>
    <sheet name="12.11.2025" sheetId="23" r:id="rId11"/>
    <sheet name="19.11.2025" sheetId="24" r:id="rId12"/>
    <sheet name="10.12.2025" sheetId="25" r:id="rId13"/>
    <sheet name="15.01.2026" sheetId="26" r:id="rId14"/>
    <sheet name="28.01.2026" sheetId="27" r:id="rId15"/>
    <sheet name="04.02.2026" sheetId="28" r:id="rId16"/>
    <sheet name="18.02.2026 " sheetId="29" r:id="rId17"/>
    <sheet name="25.02.2026" sheetId="30" r:id="rId18"/>
    <sheet name="03.03.2026" sheetId="31" r:id="rId19"/>
    <sheet name="18.03.2026 " sheetId="32" r:id="rId20"/>
    <sheet name="25.03.2026" sheetId="33" r:id="rId21"/>
    <sheet name="08.04.2026" sheetId="34" r:id="rId22"/>
    <sheet name="15.04.2026" sheetId="35" r:id="rId23"/>
    <sheet name="22.04.2026" sheetId="36" r:id="rId24"/>
    <sheet name="06.05.2026" sheetId="37" r:id="rId25"/>
    <sheet name="13.05.2026" sheetId="38" r:id="rId26"/>
    <sheet name="20.05.2026" sheetId="39" r:id="rId27"/>
    <sheet name="27.05.2026" sheetId="40" r:id="rId28"/>
    <sheet name="03.06.2026" sheetId="41" r:id="rId29"/>
    <sheet name="17.06.2026" sheetId="42" r:id="rId30"/>
    <sheet name="24.06.2026" sheetId="43" r:id="rId31"/>
    <sheet name="01.07.2026" sheetId="44" r:id="rId32"/>
  </sheets>
  <calcPr calcId="152511"/>
</workbook>
</file>

<file path=xl/calcChain.xml><?xml version="1.0" encoding="utf-8"?>
<calcChain xmlns="http://schemas.openxmlformats.org/spreadsheetml/2006/main">
  <c r="M46" i="44" l="1"/>
  <c r="L46" i="44"/>
  <c r="K46" i="44"/>
  <c r="J46" i="44"/>
  <c r="I46" i="44"/>
  <c r="H46" i="44"/>
  <c r="M45" i="44"/>
  <c r="L45" i="44"/>
  <c r="K45" i="44"/>
  <c r="J45" i="44"/>
  <c r="I45" i="44"/>
  <c r="H45" i="44"/>
  <c r="M44" i="44"/>
  <c r="L44" i="44"/>
  <c r="K44" i="44"/>
  <c r="J44" i="44"/>
  <c r="I44" i="44"/>
  <c r="H44" i="44"/>
  <c r="M43" i="44"/>
  <c r="L43" i="44"/>
  <c r="K43" i="44"/>
  <c r="J43" i="44"/>
  <c r="I43" i="44"/>
  <c r="H43" i="44"/>
  <c r="M42" i="44"/>
  <c r="L42" i="44"/>
  <c r="K42" i="44"/>
  <c r="J42" i="44"/>
  <c r="I42" i="44"/>
  <c r="H42" i="44"/>
  <c r="M41" i="44"/>
  <c r="L41" i="44"/>
  <c r="K41" i="44"/>
  <c r="J41" i="44"/>
  <c r="I41" i="44"/>
  <c r="H41" i="44"/>
  <c r="M40" i="44"/>
  <c r="L40" i="44"/>
  <c r="K40" i="44"/>
  <c r="J40" i="44"/>
  <c r="I40" i="44"/>
  <c r="H40" i="44"/>
  <c r="M39" i="44"/>
  <c r="O39" i="44" s="1"/>
  <c r="L39" i="44"/>
  <c r="N39" i="44" s="1"/>
  <c r="K39" i="44"/>
  <c r="J39" i="44"/>
  <c r="I39" i="44"/>
  <c r="H39" i="44"/>
  <c r="M38" i="44"/>
  <c r="L38" i="44"/>
  <c r="K38" i="44"/>
  <c r="J38" i="44"/>
  <c r="I38" i="44"/>
  <c r="H38" i="44"/>
  <c r="M37" i="44"/>
  <c r="L37" i="44"/>
  <c r="K37" i="44"/>
  <c r="J37" i="44"/>
  <c r="I37" i="44"/>
  <c r="H37" i="44"/>
  <c r="M36" i="44"/>
  <c r="L36" i="44"/>
  <c r="K36" i="44"/>
  <c r="J36" i="44"/>
  <c r="I36" i="44"/>
  <c r="H36" i="44"/>
  <c r="M35" i="44"/>
  <c r="L35" i="44"/>
  <c r="N33" i="44" s="1"/>
  <c r="K35" i="44"/>
  <c r="J35" i="44"/>
  <c r="I35" i="44"/>
  <c r="H35" i="44"/>
  <c r="M34" i="44"/>
  <c r="L34" i="44"/>
  <c r="K34" i="44"/>
  <c r="J34" i="44"/>
  <c r="I34" i="44"/>
  <c r="H34" i="44"/>
  <c r="M33" i="44"/>
  <c r="O33" i="44" s="1"/>
  <c r="L33" i="44"/>
  <c r="K33" i="44"/>
  <c r="J33" i="44"/>
  <c r="I33" i="44"/>
  <c r="H33" i="44"/>
  <c r="M32" i="44"/>
  <c r="L32" i="44"/>
  <c r="K32" i="44"/>
  <c r="J32" i="44"/>
  <c r="I32" i="44"/>
  <c r="H32" i="44"/>
  <c r="M31" i="44"/>
  <c r="O31" i="44" s="1"/>
  <c r="L31" i="44"/>
  <c r="K31" i="44"/>
  <c r="J31" i="44"/>
  <c r="I31" i="44"/>
  <c r="H31" i="44"/>
  <c r="M30" i="44"/>
  <c r="L30" i="44"/>
  <c r="K30" i="44"/>
  <c r="J30" i="44"/>
  <c r="I30" i="44"/>
  <c r="H30" i="44"/>
  <c r="M29" i="44"/>
  <c r="L29" i="44"/>
  <c r="K29" i="44"/>
  <c r="J29" i="44"/>
  <c r="I29" i="44"/>
  <c r="H29" i="44"/>
  <c r="M28" i="44"/>
  <c r="L28" i="44"/>
  <c r="K28" i="44"/>
  <c r="J28" i="44"/>
  <c r="I28" i="44"/>
  <c r="H28" i="44"/>
  <c r="M27" i="44"/>
  <c r="L27" i="44"/>
  <c r="K27" i="44"/>
  <c r="J27" i="44"/>
  <c r="I27" i="44"/>
  <c r="H27" i="44"/>
  <c r="M26" i="44"/>
  <c r="L26" i="44"/>
  <c r="K26" i="44"/>
  <c r="J26" i="44"/>
  <c r="I26" i="44"/>
  <c r="H26" i="44"/>
  <c r="M25" i="44"/>
  <c r="L25" i="44"/>
  <c r="K25" i="44"/>
  <c r="J25" i="44"/>
  <c r="I25" i="44"/>
  <c r="H25" i="44"/>
  <c r="M24" i="44"/>
  <c r="L24" i="44"/>
  <c r="K24" i="44"/>
  <c r="J24" i="44"/>
  <c r="I24" i="44"/>
  <c r="H24" i="44"/>
  <c r="M23" i="44"/>
  <c r="L23" i="44"/>
  <c r="K23" i="44"/>
  <c r="J23" i="44"/>
  <c r="I23" i="44"/>
  <c r="H23" i="44"/>
  <c r="M22" i="44"/>
  <c r="L22" i="44"/>
  <c r="K22" i="44"/>
  <c r="J22" i="44"/>
  <c r="I22" i="44"/>
  <c r="H22" i="44"/>
  <c r="M21" i="44"/>
  <c r="L21" i="44"/>
  <c r="K21" i="44"/>
  <c r="J21" i="44"/>
  <c r="I21" i="44"/>
  <c r="H21" i="44"/>
  <c r="M20" i="44"/>
  <c r="L20" i="44"/>
  <c r="K20" i="44"/>
  <c r="J20" i="44"/>
  <c r="I20" i="44"/>
  <c r="H20" i="44"/>
  <c r="M19" i="44"/>
  <c r="L19" i="44"/>
  <c r="K19" i="44"/>
  <c r="J19" i="44"/>
  <c r="I19" i="44"/>
  <c r="H19" i="44"/>
  <c r="M18" i="44"/>
  <c r="L18" i="44"/>
  <c r="K18" i="44"/>
  <c r="J18" i="44"/>
  <c r="I18" i="44"/>
  <c r="H18" i="44"/>
  <c r="M17" i="44"/>
  <c r="L17" i="44"/>
  <c r="K17" i="44"/>
  <c r="J17" i="44"/>
  <c r="I17" i="44"/>
  <c r="H17" i="44"/>
  <c r="M16" i="44"/>
  <c r="L16" i="44"/>
  <c r="K16" i="44"/>
  <c r="J16" i="44"/>
  <c r="I16" i="44"/>
  <c r="H16" i="44"/>
  <c r="M15" i="44"/>
  <c r="L15" i="44"/>
  <c r="K15" i="44"/>
  <c r="J15" i="44"/>
  <c r="I15" i="44"/>
  <c r="H15" i="44"/>
  <c r="M14" i="44"/>
  <c r="L14" i="44"/>
  <c r="K14" i="44"/>
  <c r="J14" i="44"/>
  <c r="I14" i="44"/>
  <c r="H14" i="44"/>
  <c r="M13" i="44"/>
  <c r="L13" i="44"/>
  <c r="K13" i="44"/>
  <c r="J13" i="44"/>
  <c r="I13" i="44"/>
  <c r="H13" i="44"/>
  <c r="M12" i="44"/>
  <c r="L12" i="44"/>
  <c r="K12" i="44"/>
  <c r="J12" i="44"/>
  <c r="I12" i="44"/>
  <c r="H12" i="44"/>
  <c r="M11" i="44"/>
  <c r="L11" i="44"/>
  <c r="K11" i="44"/>
  <c r="J11" i="44"/>
  <c r="I11" i="44"/>
  <c r="H11" i="44"/>
  <c r="M10" i="44"/>
  <c r="L10" i="44"/>
  <c r="K10" i="44"/>
  <c r="J10" i="44"/>
  <c r="I10" i="44"/>
  <c r="H10" i="44"/>
  <c r="M9" i="44"/>
  <c r="L9" i="44"/>
  <c r="K9" i="44"/>
  <c r="J9" i="44"/>
  <c r="I9" i="44"/>
  <c r="H9" i="44"/>
  <c r="M8" i="44"/>
  <c r="L8" i="44"/>
  <c r="K8" i="44"/>
  <c r="J8" i="44"/>
  <c r="I8" i="44"/>
  <c r="H8" i="44"/>
  <c r="M7" i="44"/>
  <c r="M47" i="44" s="1"/>
  <c r="K7" i="44"/>
  <c r="I7" i="44"/>
  <c r="N31" i="44" l="1"/>
  <c r="L47" i="44"/>
  <c r="N16" i="44"/>
  <c r="O16" i="44"/>
  <c r="O7" i="44"/>
  <c r="N7" i="44"/>
  <c r="M46" i="43"/>
  <c r="L46" i="43"/>
  <c r="K46" i="43"/>
  <c r="J46" i="43"/>
  <c r="I46" i="43"/>
  <c r="H46" i="43"/>
  <c r="M45" i="43"/>
  <c r="L45" i="43"/>
  <c r="K45" i="43"/>
  <c r="J45" i="43"/>
  <c r="I45" i="43"/>
  <c r="H45" i="43"/>
  <c r="M44" i="43"/>
  <c r="L44" i="43"/>
  <c r="K44" i="43"/>
  <c r="J44" i="43"/>
  <c r="I44" i="43"/>
  <c r="H44" i="43"/>
  <c r="M43" i="43"/>
  <c r="L43" i="43"/>
  <c r="K43" i="43"/>
  <c r="J43" i="43"/>
  <c r="I43" i="43"/>
  <c r="H43" i="43"/>
  <c r="M42" i="43"/>
  <c r="L42" i="43"/>
  <c r="K42" i="43"/>
  <c r="J42" i="43"/>
  <c r="I42" i="43"/>
  <c r="H42" i="43"/>
  <c r="M41" i="43"/>
  <c r="L41" i="43"/>
  <c r="K41" i="43"/>
  <c r="J41" i="43"/>
  <c r="I41" i="43"/>
  <c r="H41" i="43"/>
  <c r="M40" i="43"/>
  <c r="L40" i="43"/>
  <c r="K40" i="43"/>
  <c r="J40" i="43"/>
  <c r="I40" i="43"/>
  <c r="H40" i="43"/>
  <c r="M39" i="43"/>
  <c r="O39" i="43" s="1"/>
  <c r="L39" i="43"/>
  <c r="K39" i="43"/>
  <c r="J39" i="43"/>
  <c r="I39" i="43"/>
  <c r="H39" i="43"/>
  <c r="M38" i="43"/>
  <c r="L38" i="43"/>
  <c r="K38" i="43"/>
  <c r="J38" i="43"/>
  <c r="I38" i="43"/>
  <c r="H38" i="43"/>
  <c r="M37" i="43"/>
  <c r="L37" i="43"/>
  <c r="K37" i="43"/>
  <c r="J37" i="43"/>
  <c r="I37" i="43"/>
  <c r="H37" i="43"/>
  <c r="M36" i="43"/>
  <c r="L36" i="43"/>
  <c r="K36" i="43"/>
  <c r="J36" i="43"/>
  <c r="I36" i="43"/>
  <c r="H36" i="43"/>
  <c r="M35" i="43"/>
  <c r="L35" i="43"/>
  <c r="N33" i="43" s="1"/>
  <c r="K35" i="43"/>
  <c r="J35" i="43"/>
  <c r="I35" i="43"/>
  <c r="H35" i="43"/>
  <c r="M34" i="43"/>
  <c r="L34" i="43"/>
  <c r="K34" i="43"/>
  <c r="J34" i="43"/>
  <c r="I34" i="43"/>
  <c r="H34" i="43"/>
  <c r="M33" i="43"/>
  <c r="L33" i="43"/>
  <c r="K33" i="43"/>
  <c r="J33" i="43"/>
  <c r="I33" i="43"/>
  <c r="H33" i="43"/>
  <c r="M32" i="43"/>
  <c r="L32" i="43"/>
  <c r="K32" i="43"/>
  <c r="J32" i="43"/>
  <c r="I32" i="43"/>
  <c r="H32" i="43"/>
  <c r="M31" i="43"/>
  <c r="L31" i="43"/>
  <c r="K31" i="43"/>
  <c r="J31" i="43"/>
  <c r="I31" i="43"/>
  <c r="H31" i="43"/>
  <c r="M30" i="43"/>
  <c r="L30" i="43"/>
  <c r="K30" i="43"/>
  <c r="J30" i="43"/>
  <c r="I30" i="43"/>
  <c r="H30" i="43"/>
  <c r="M29" i="43"/>
  <c r="L29" i="43"/>
  <c r="K29" i="43"/>
  <c r="J29" i="43"/>
  <c r="I29" i="43"/>
  <c r="H29" i="43"/>
  <c r="M28" i="43"/>
  <c r="L28" i="43"/>
  <c r="K28" i="43"/>
  <c r="J28" i="43"/>
  <c r="I28" i="43"/>
  <c r="H28" i="43"/>
  <c r="M27" i="43"/>
  <c r="L27" i="43"/>
  <c r="K27" i="43"/>
  <c r="J27" i="43"/>
  <c r="I27" i="43"/>
  <c r="H27" i="43"/>
  <c r="M26" i="43"/>
  <c r="L26" i="43"/>
  <c r="K26" i="43"/>
  <c r="J26" i="43"/>
  <c r="I26" i="43"/>
  <c r="H26" i="43"/>
  <c r="M25" i="43"/>
  <c r="L25" i="43"/>
  <c r="K25" i="43"/>
  <c r="J25" i="43"/>
  <c r="I25" i="43"/>
  <c r="H25" i="43"/>
  <c r="M24" i="43"/>
  <c r="L24" i="43"/>
  <c r="K24" i="43"/>
  <c r="J24" i="43"/>
  <c r="I24" i="43"/>
  <c r="H24" i="43"/>
  <c r="M23" i="43"/>
  <c r="L23" i="43"/>
  <c r="K23" i="43"/>
  <c r="J23" i="43"/>
  <c r="I23" i="43"/>
  <c r="H23" i="43"/>
  <c r="M22" i="43"/>
  <c r="L22" i="43"/>
  <c r="K22" i="43"/>
  <c r="J22" i="43"/>
  <c r="I22" i="43"/>
  <c r="H22" i="43"/>
  <c r="M21" i="43"/>
  <c r="L21" i="43"/>
  <c r="K21" i="43"/>
  <c r="J21" i="43"/>
  <c r="I21" i="43"/>
  <c r="H21" i="43"/>
  <c r="M20" i="43"/>
  <c r="L20" i="43"/>
  <c r="K20" i="43"/>
  <c r="J20" i="43"/>
  <c r="I20" i="43"/>
  <c r="H20" i="43"/>
  <c r="M19" i="43"/>
  <c r="L19" i="43"/>
  <c r="K19" i="43"/>
  <c r="J19" i="43"/>
  <c r="I19" i="43"/>
  <c r="H19" i="43"/>
  <c r="M18" i="43"/>
  <c r="L18" i="43"/>
  <c r="K18" i="43"/>
  <c r="J18" i="43"/>
  <c r="I18" i="43"/>
  <c r="H18" i="43"/>
  <c r="M17" i="43"/>
  <c r="L17" i="43"/>
  <c r="K17" i="43"/>
  <c r="J17" i="43"/>
  <c r="I17" i="43"/>
  <c r="H17" i="43"/>
  <c r="M16" i="43"/>
  <c r="O16" i="43" s="1"/>
  <c r="L16" i="43"/>
  <c r="K16" i="43"/>
  <c r="J16" i="43"/>
  <c r="I16" i="43"/>
  <c r="H16" i="43"/>
  <c r="M15" i="43"/>
  <c r="L15" i="43"/>
  <c r="K15" i="43"/>
  <c r="J15" i="43"/>
  <c r="I15" i="43"/>
  <c r="H15" i="43"/>
  <c r="M14" i="43"/>
  <c r="L14" i="43"/>
  <c r="K14" i="43"/>
  <c r="J14" i="43"/>
  <c r="I14" i="43"/>
  <c r="H14" i="43"/>
  <c r="M13" i="43"/>
  <c r="L13" i="43"/>
  <c r="K13" i="43"/>
  <c r="J13" i="43"/>
  <c r="I13" i="43"/>
  <c r="H13" i="43"/>
  <c r="M12" i="43"/>
  <c r="L12" i="43"/>
  <c r="K12" i="43"/>
  <c r="J12" i="43"/>
  <c r="I12" i="43"/>
  <c r="H12" i="43"/>
  <c r="M11" i="43"/>
  <c r="L11" i="43"/>
  <c r="K11" i="43"/>
  <c r="J11" i="43"/>
  <c r="I11" i="43"/>
  <c r="H11" i="43"/>
  <c r="M10" i="43"/>
  <c r="L10" i="43"/>
  <c r="K10" i="43"/>
  <c r="J10" i="43"/>
  <c r="I10" i="43"/>
  <c r="H10" i="43"/>
  <c r="M9" i="43"/>
  <c r="L9" i="43"/>
  <c r="K9" i="43"/>
  <c r="J9" i="43"/>
  <c r="I9" i="43"/>
  <c r="H9" i="43"/>
  <c r="M8" i="43"/>
  <c r="L8" i="43"/>
  <c r="K8" i="43"/>
  <c r="J8" i="43"/>
  <c r="I8" i="43"/>
  <c r="H8" i="43"/>
  <c r="M7" i="43"/>
  <c r="K7" i="43"/>
  <c r="I7" i="43"/>
  <c r="O31" i="43" l="1"/>
  <c r="M47" i="43"/>
  <c r="O7" i="43"/>
  <c r="N31" i="43"/>
  <c r="N16" i="43"/>
  <c r="L47" i="43"/>
  <c r="O33" i="43"/>
  <c r="N39" i="43"/>
  <c r="N7" i="43"/>
  <c r="M46" i="42"/>
  <c r="L46" i="42"/>
  <c r="K46" i="42"/>
  <c r="J46" i="42"/>
  <c r="I46" i="42"/>
  <c r="H46" i="42"/>
  <c r="M45" i="42"/>
  <c r="L45" i="42"/>
  <c r="K45" i="42"/>
  <c r="J45" i="42"/>
  <c r="I45" i="42"/>
  <c r="H45" i="42"/>
  <c r="M44" i="42"/>
  <c r="L44" i="42"/>
  <c r="K44" i="42"/>
  <c r="J44" i="42"/>
  <c r="I44" i="42"/>
  <c r="H44" i="42"/>
  <c r="M43" i="42"/>
  <c r="L43" i="42"/>
  <c r="K43" i="42"/>
  <c r="J43" i="42"/>
  <c r="I43" i="42"/>
  <c r="H43" i="42"/>
  <c r="M42" i="42"/>
  <c r="L42" i="42"/>
  <c r="K42" i="42"/>
  <c r="J42" i="42"/>
  <c r="I42" i="42"/>
  <c r="H42" i="42"/>
  <c r="M41" i="42"/>
  <c r="L41" i="42"/>
  <c r="K41" i="42"/>
  <c r="J41" i="42"/>
  <c r="I41" i="42"/>
  <c r="H41" i="42"/>
  <c r="M40" i="42"/>
  <c r="L40" i="42"/>
  <c r="K40" i="42"/>
  <c r="J40" i="42"/>
  <c r="I40" i="42"/>
  <c r="H40" i="42"/>
  <c r="M39" i="42"/>
  <c r="O39" i="42" s="1"/>
  <c r="L39" i="42"/>
  <c r="K39" i="42"/>
  <c r="J39" i="42"/>
  <c r="I39" i="42"/>
  <c r="H39" i="42"/>
  <c r="M38" i="42"/>
  <c r="L38" i="42"/>
  <c r="K38" i="42"/>
  <c r="J38" i="42"/>
  <c r="I38" i="42"/>
  <c r="H38" i="42"/>
  <c r="M37" i="42"/>
  <c r="L37" i="42"/>
  <c r="K37" i="42"/>
  <c r="J37" i="42"/>
  <c r="I37" i="42"/>
  <c r="H37" i="42"/>
  <c r="M36" i="42"/>
  <c r="L36" i="42"/>
  <c r="K36" i="42"/>
  <c r="J36" i="42"/>
  <c r="I36" i="42"/>
  <c r="H36" i="42"/>
  <c r="M35" i="42"/>
  <c r="L35" i="42"/>
  <c r="K35" i="42"/>
  <c r="J35" i="42"/>
  <c r="I35" i="42"/>
  <c r="H35" i="42"/>
  <c r="M34" i="42"/>
  <c r="L34" i="42"/>
  <c r="K34" i="42"/>
  <c r="J34" i="42"/>
  <c r="I34" i="42"/>
  <c r="H34" i="42"/>
  <c r="O33" i="42"/>
  <c r="N33" i="42"/>
  <c r="M33" i="42"/>
  <c r="L33" i="42"/>
  <c r="K33" i="42"/>
  <c r="J33" i="42"/>
  <c r="I33" i="42"/>
  <c r="H33" i="42"/>
  <c r="M32" i="42"/>
  <c r="L32" i="42"/>
  <c r="K32" i="42"/>
  <c r="J32" i="42"/>
  <c r="I32" i="42"/>
  <c r="H32" i="42"/>
  <c r="M31" i="42"/>
  <c r="L31" i="42"/>
  <c r="K31" i="42"/>
  <c r="J31" i="42"/>
  <c r="I31" i="42"/>
  <c r="H31" i="42"/>
  <c r="M30" i="42"/>
  <c r="L30" i="42"/>
  <c r="K30" i="42"/>
  <c r="J30" i="42"/>
  <c r="I30" i="42"/>
  <c r="H30" i="42"/>
  <c r="M29" i="42"/>
  <c r="L29" i="42"/>
  <c r="K29" i="42"/>
  <c r="J29" i="42"/>
  <c r="I29" i="42"/>
  <c r="H29" i="42"/>
  <c r="M28" i="42"/>
  <c r="L28" i="42"/>
  <c r="K28" i="42"/>
  <c r="J28" i="42"/>
  <c r="I28" i="42"/>
  <c r="H28" i="42"/>
  <c r="M27" i="42"/>
  <c r="L27" i="42"/>
  <c r="K27" i="42"/>
  <c r="J27" i="42"/>
  <c r="I27" i="42"/>
  <c r="H27" i="42"/>
  <c r="M26" i="42"/>
  <c r="L26" i="42"/>
  <c r="K26" i="42"/>
  <c r="J26" i="42"/>
  <c r="I26" i="42"/>
  <c r="H26" i="42"/>
  <c r="M25" i="42"/>
  <c r="L25" i="42"/>
  <c r="K25" i="42"/>
  <c r="J25" i="42"/>
  <c r="I25" i="42"/>
  <c r="H25" i="42"/>
  <c r="M24" i="42"/>
  <c r="L24" i="42"/>
  <c r="K24" i="42"/>
  <c r="J24" i="42"/>
  <c r="I24" i="42"/>
  <c r="H24" i="42"/>
  <c r="M23" i="42"/>
  <c r="L23" i="42"/>
  <c r="K23" i="42"/>
  <c r="J23" i="42"/>
  <c r="I23" i="42"/>
  <c r="H23" i="42"/>
  <c r="M22" i="42"/>
  <c r="L22" i="42"/>
  <c r="K22" i="42"/>
  <c r="J22" i="42"/>
  <c r="I22" i="42"/>
  <c r="H22" i="42"/>
  <c r="M21" i="42"/>
  <c r="L21" i="42"/>
  <c r="K21" i="42"/>
  <c r="J21" i="42"/>
  <c r="I21" i="42"/>
  <c r="H21" i="42"/>
  <c r="M20" i="42"/>
  <c r="L20" i="42"/>
  <c r="K20" i="42"/>
  <c r="J20" i="42"/>
  <c r="I20" i="42"/>
  <c r="H20" i="42"/>
  <c r="M19" i="42"/>
  <c r="L19" i="42"/>
  <c r="K19" i="42"/>
  <c r="J19" i="42"/>
  <c r="I19" i="42"/>
  <c r="H19" i="42"/>
  <c r="M18" i="42"/>
  <c r="L18" i="42"/>
  <c r="K18" i="42"/>
  <c r="J18" i="42"/>
  <c r="I18" i="42"/>
  <c r="H18" i="42"/>
  <c r="M17" i="42"/>
  <c r="L17" i="42"/>
  <c r="K17" i="42"/>
  <c r="J17" i="42"/>
  <c r="I17" i="42"/>
  <c r="H17" i="42"/>
  <c r="M16" i="42"/>
  <c r="O16" i="42" s="1"/>
  <c r="L16" i="42"/>
  <c r="N16" i="42" s="1"/>
  <c r="K16" i="42"/>
  <c r="J16" i="42"/>
  <c r="I16" i="42"/>
  <c r="H16" i="42"/>
  <c r="M15" i="42"/>
  <c r="L15" i="42"/>
  <c r="K15" i="42"/>
  <c r="J15" i="42"/>
  <c r="I15" i="42"/>
  <c r="H15" i="42"/>
  <c r="M14" i="42"/>
  <c r="L14" i="42"/>
  <c r="K14" i="42"/>
  <c r="J14" i="42"/>
  <c r="I14" i="42"/>
  <c r="H14" i="42"/>
  <c r="M13" i="42"/>
  <c r="L13" i="42"/>
  <c r="K13" i="42"/>
  <c r="J13" i="42"/>
  <c r="I13" i="42"/>
  <c r="H13" i="42"/>
  <c r="M12" i="42"/>
  <c r="L12" i="42"/>
  <c r="K12" i="42"/>
  <c r="J12" i="42"/>
  <c r="I12" i="42"/>
  <c r="H12" i="42"/>
  <c r="M11" i="42"/>
  <c r="L11" i="42"/>
  <c r="K11" i="42"/>
  <c r="J11" i="42"/>
  <c r="I11" i="42"/>
  <c r="H11" i="42"/>
  <c r="M10" i="42"/>
  <c r="L10" i="42"/>
  <c r="K10" i="42"/>
  <c r="J10" i="42"/>
  <c r="I10" i="42"/>
  <c r="H10" i="42"/>
  <c r="M9" i="42"/>
  <c r="L9" i="42"/>
  <c r="K9" i="42"/>
  <c r="J9" i="42"/>
  <c r="I9" i="42"/>
  <c r="H9" i="42"/>
  <c r="M8" i="42"/>
  <c r="L8" i="42"/>
  <c r="L47" i="42" s="1"/>
  <c r="K8" i="42"/>
  <c r="J8" i="42"/>
  <c r="I8" i="42"/>
  <c r="H8" i="42"/>
  <c r="M7" i="42"/>
  <c r="K7" i="42"/>
  <c r="I7" i="42"/>
  <c r="M47" i="42" l="1"/>
  <c r="O31" i="42"/>
  <c r="N39" i="42"/>
  <c r="N31" i="42"/>
  <c r="N7" i="42"/>
  <c r="O7" i="42"/>
  <c r="M46" i="41"/>
  <c r="L46" i="41"/>
  <c r="K46" i="41"/>
  <c r="J46" i="41"/>
  <c r="I46" i="41"/>
  <c r="H46" i="41"/>
  <c r="M45" i="41"/>
  <c r="L45" i="41"/>
  <c r="K45" i="41"/>
  <c r="J45" i="41"/>
  <c r="I45" i="41"/>
  <c r="H45" i="41"/>
  <c r="M44" i="41"/>
  <c r="L44" i="41"/>
  <c r="K44" i="41"/>
  <c r="J44" i="41"/>
  <c r="I44" i="41"/>
  <c r="H44" i="41"/>
  <c r="M43" i="41"/>
  <c r="L43" i="41"/>
  <c r="K43" i="41"/>
  <c r="J43" i="41"/>
  <c r="I43" i="41"/>
  <c r="H43" i="41"/>
  <c r="M42" i="41"/>
  <c r="L42" i="41"/>
  <c r="K42" i="41"/>
  <c r="J42" i="41"/>
  <c r="I42" i="41"/>
  <c r="H42" i="41"/>
  <c r="M41" i="41"/>
  <c r="L41" i="41"/>
  <c r="K41" i="41"/>
  <c r="J41" i="41"/>
  <c r="I41" i="41"/>
  <c r="H41" i="41"/>
  <c r="M40" i="41"/>
  <c r="L40" i="41"/>
  <c r="K40" i="41"/>
  <c r="J40" i="41"/>
  <c r="I40" i="41"/>
  <c r="H40" i="41"/>
  <c r="M39" i="41"/>
  <c r="O39" i="41" s="1"/>
  <c r="L39" i="41"/>
  <c r="K39" i="41"/>
  <c r="J39" i="41"/>
  <c r="I39" i="41"/>
  <c r="H39" i="41"/>
  <c r="M38" i="41"/>
  <c r="L38" i="41"/>
  <c r="K38" i="41"/>
  <c r="J38" i="41"/>
  <c r="I38" i="41"/>
  <c r="H38" i="41"/>
  <c r="M37" i="41"/>
  <c r="L37" i="41"/>
  <c r="K37" i="41"/>
  <c r="J37" i="41"/>
  <c r="I37" i="41"/>
  <c r="H37" i="41"/>
  <c r="M36" i="41"/>
  <c r="L36" i="41"/>
  <c r="K36" i="41"/>
  <c r="J36" i="41"/>
  <c r="I36" i="41"/>
  <c r="H36" i="41"/>
  <c r="M35" i="41"/>
  <c r="L35" i="41"/>
  <c r="K35" i="41"/>
  <c r="J35" i="41"/>
  <c r="I35" i="41"/>
  <c r="H35" i="41"/>
  <c r="M34" i="41"/>
  <c r="L34" i="41"/>
  <c r="K34" i="41"/>
  <c r="J34" i="41"/>
  <c r="I34" i="41"/>
  <c r="H34" i="41"/>
  <c r="M33" i="41"/>
  <c r="L33" i="41"/>
  <c r="K33" i="41"/>
  <c r="J33" i="41"/>
  <c r="I33" i="41"/>
  <c r="H33" i="41"/>
  <c r="M32" i="41"/>
  <c r="L32" i="41"/>
  <c r="K32" i="41"/>
  <c r="J32" i="41"/>
  <c r="I32" i="41"/>
  <c r="H32" i="41"/>
  <c r="M31" i="41"/>
  <c r="O31" i="41" s="1"/>
  <c r="L31" i="41"/>
  <c r="K31" i="41"/>
  <c r="J31" i="41"/>
  <c r="I31" i="41"/>
  <c r="H31" i="41"/>
  <c r="M30" i="41"/>
  <c r="L30" i="41"/>
  <c r="K30" i="41"/>
  <c r="J30" i="41"/>
  <c r="I30" i="41"/>
  <c r="H30" i="41"/>
  <c r="M29" i="41"/>
  <c r="L29" i="41"/>
  <c r="K29" i="41"/>
  <c r="J29" i="41"/>
  <c r="I29" i="41"/>
  <c r="H29" i="41"/>
  <c r="M28" i="41"/>
  <c r="L28" i="41"/>
  <c r="K28" i="41"/>
  <c r="J28" i="41"/>
  <c r="I28" i="41"/>
  <c r="H28" i="41"/>
  <c r="M27" i="41"/>
  <c r="L27" i="41"/>
  <c r="K27" i="41"/>
  <c r="J27" i="41"/>
  <c r="I27" i="41"/>
  <c r="H27" i="41"/>
  <c r="M26" i="41"/>
  <c r="L26" i="41"/>
  <c r="K26" i="41"/>
  <c r="J26" i="41"/>
  <c r="I26" i="41"/>
  <c r="H26" i="41"/>
  <c r="M25" i="41"/>
  <c r="L25" i="41"/>
  <c r="K25" i="41"/>
  <c r="J25" i="41"/>
  <c r="I25" i="41"/>
  <c r="H25" i="41"/>
  <c r="M24" i="41"/>
  <c r="L24" i="41"/>
  <c r="K24" i="41"/>
  <c r="J24" i="41"/>
  <c r="I24" i="41"/>
  <c r="H24" i="41"/>
  <c r="M23" i="41"/>
  <c r="L23" i="41"/>
  <c r="K23" i="41"/>
  <c r="J23" i="41"/>
  <c r="I23" i="41"/>
  <c r="H23" i="41"/>
  <c r="M22" i="41"/>
  <c r="L22" i="41"/>
  <c r="K22" i="41"/>
  <c r="J22" i="41"/>
  <c r="I22" i="41"/>
  <c r="H22" i="41"/>
  <c r="M21" i="41"/>
  <c r="L21" i="41"/>
  <c r="K21" i="41"/>
  <c r="J21" i="41"/>
  <c r="I21" i="41"/>
  <c r="H21" i="41"/>
  <c r="M20" i="41"/>
  <c r="L20" i="41"/>
  <c r="K20" i="41"/>
  <c r="J20" i="41"/>
  <c r="I20" i="41"/>
  <c r="H20" i="41"/>
  <c r="M19" i="41"/>
  <c r="L19" i="41"/>
  <c r="K19" i="41"/>
  <c r="J19" i="41"/>
  <c r="I19" i="41"/>
  <c r="H19" i="41"/>
  <c r="M18" i="41"/>
  <c r="L18" i="41"/>
  <c r="K18" i="41"/>
  <c r="J18" i="41"/>
  <c r="I18" i="41"/>
  <c r="H18" i="41"/>
  <c r="M17" i="41"/>
  <c r="L17" i="41"/>
  <c r="K17" i="41"/>
  <c r="J17" i="41"/>
  <c r="I17" i="41"/>
  <c r="H17" i="41"/>
  <c r="M16" i="41"/>
  <c r="L16" i="41"/>
  <c r="K16" i="41"/>
  <c r="J16" i="41"/>
  <c r="I16" i="41"/>
  <c r="H16" i="41"/>
  <c r="M15" i="41"/>
  <c r="L15" i="41"/>
  <c r="K15" i="41"/>
  <c r="J15" i="41"/>
  <c r="I15" i="41"/>
  <c r="H15" i="41"/>
  <c r="M14" i="41"/>
  <c r="L14" i="41"/>
  <c r="K14" i="41"/>
  <c r="J14" i="41"/>
  <c r="I14" i="41"/>
  <c r="H14" i="41"/>
  <c r="M13" i="41"/>
  <c r="L13" i="41"/>
  <c r="K13" i="41"/>
  <c r="J13" i="41"/>
  <c r="I13" i="41"/>
  <c r="H13" i="41"/>
  <c r="M12" i="41"/>
  <c r="L12" i="41"/>
  <c r="K12" i="41"/>
  <c r="J12" i="41"/>
  <c r="I12" i="41"/>
  <c r="H12" i="41"/>
  <c r="M11" i="41"/>
  <c r="L11" i="41"/>
  <c r="K11" i="41"/>
  <c r="J11" i="41"/>
  <c r="I11" i="41"/>
  <c r="H11" i="41"/>
  <c r="M10" i="41"/>
  <c r="L10" i="41"/>
  <c r="K10" i="41"/>
  <c r="J10" i="41"/>
  <c r="I10" i="41"/>
  <c r="H10" i="41"/>
  <c r="M9" i="41"/>
  <c r="L9" i="41"/>
  <c r="K9" i="41"/>
  <c r="J9" i="41"/>
  <c r="I9" i="41"/>
  <c r="H9" i="41"/>
  <c r="M8" i="41"/>
  <c r="L8" i="41"/>
  <c r="K8" i="41"/>
  <c r="J8" i="41"/>
  <c r="I8" i="41"/>
  <c r="H8" i="41"/>
  <c r="M7" i="41"/>
  <c r="K7" i="41"/>
  <c r="I7" i="41"/>
  <c r="N33" i="41" l="1"/>
  <c r="O16" i="41"/>
  <c r="M47" i="41"/>
  <c r="N16" i="41"/>
  <c r="O7" i="41"/>
  <c r="N31" i="41"/>
  <c r="L47" i="41"/>
  <c r="O33" i="41"/>
  <c r="N39" i="41"/>
  <c r="N7" i="41"/>
  <c r="M46" i="40"/>
  <c r="L46" i="40"/>
  <c r="K46" i="40"/>
  <c r="J46" i="40"/>
  <c r="I46" i="40"/>
  <c r="H46" i="40"/>
  <c r="M45" i="40"/>
  <c r="L45" i="40"/>
  <c r="K45" i="40"/>
  <c r="J45" i="40"/>
  <c r="I45" i="40"/>
  <c r="H45" i="40"/>
  <c r="M44" i="40"/>
  <c r="L44" i="40"/>
  <c r="K44" i="40"/>
  <c r="J44" i="40"/>
  <c r="I44" i="40"/>
  <c r="H44" i="40"/>
  <c r="M43" i="40"/>
  <c r="L43" i="40"/>
  <c r="K43" i="40"/>
  <c r="J43" i="40"/>
  <c r="I43" i="40"/>
  <c r="H43" i="40"/>
  <c r="M42" i="40"/>
  <c r="L42" i="40"/>
  <c r="K42" i="40"/>
  <c r="J42" i="40"/>
  <c r="I42" i="40"/>
  <c r="H42" i="40"/>
  <c r="M41" i="40"/>
  <c r="L41" i="40"/>
  <c r="K41" i="40"/>
  <c r="J41" i="40"/>
  <c r="I41" i="40"/>
  <c r="H41" i="40"/>
  <c r="M40" i="40"/>
  <c r="L40" i="40"/>
  <c r="K40" i="40"/>
  <c r="J40" i="40"/>
  <c r="I40" i="40"/>
  <c r="H40" i="40"/>
  <c r="M39" i="40"/>
  <c r="O39" i="40" s="1"/>
  <c r="L39" i="40"/>
  <c r="N39" i="40" s="1"/>
  <c r="K39" i="40"/>
  <c r="J39" i="40"/>
  <c r="I39" i="40"/>
  <c r="H39" i="40"/>
  <c r="M38" i="40"/>
  <c r="L38" i="40"/>
  <c r="K38" i="40"/>
  <c r="J38" i="40"/>
  <c r="I38" i="40"/>
  <c r="H38" i="40"/>
  <c r="M37" i="40"/>
  <c r="L37" i="40"/>
  <c r="K37" i="40"/>
  <c r="J37" i="40"/>
  <c r="I37" i="40"/>
  <c r="H37" i="40"/>
  <c r="M36" i="40"/>
  <c r="L36" i="40"/>
  <c r="K36" i="40"/>
  <c r="J36" i="40"/>
  <c r="I36" i="40"/>
  <c r="H36" i="40"/>
  <c r="M35" i="40"/>
  <c r="L35" i="40"/>
  <c r="K35" i="40"/>
  <c r="J35" i="40"/>
  <c r="I35" i="40"/>
  <c r="H35" i="40"/>
  <c r="M34" i="40"/>
  <c r="L34" i="40"/>
  <c r="K34" i="40"/>
  <c r="J34" i="40"/>
  <c r="I34" i="40"/>
  <c r="H34" i="40"/>
  <c r="M33" i="40"/>
  <c r="O33" i="40" s="1"/>
  <c r="L33" i="40"/>
  <c r="K33" i="40"/>
  <c r="J33" i="40"/>
  <c r="I33" i="40"/>
  <c r="H33" i="40"/>
  <c r="M32" i="40"/>
  <c r="L32" i="40"/>
  <c r="K32" i="40"/>
  <c r="J32" i="40"/>
  <c r="I32" i="40"/>
  <c r="H32" i="40"/>
  <c r="M31" i="40"/>
  <c r="O31" i="40" s="1"/>
  <c r="L31" i="40"/>
  <c r="K31" i="40"/>
  <c r="J31" i="40"/>
  <c r="I31" i="40"/>
  <c r="H31" i="40"/>
  <c r="M30" i="40"/>
  <c r="L30" i="40"/>
  <c r="K30" i="40"/>
  <c r="J30" i="40"/>
  <c r="I30" i="40"/>
  <c r="H30" i="40"/>
  <c r="M29" i="40"/>
  <c r="L29" i="40"/>
  <c r="K29" i="40"/>
  <c r="J29" i="40"/>
  <c r="I29" i="40"/>
  <c r="H29" i="40"/>
  <c r="M28" i="40"/>
  <c r="L28" i="40"/>
  <c r="K28" i="40"/>
  <c r="J28" i="40"/>
  <c r="I28" i="40"/>
  <c r="H28" i="40"/>
  <c r="M27" i="40"/>
  <c r="L27" i="40"/>
  <c r="K27" i="40"/>
  <c r="J27" i="40"/>
  <c r="I27" i="40"/>
  <c r="H27" i="40"/>
  <c r="M26" i="40"/>
  <c r="L26" i="40"/>
  <c r="K26" i="40"/>
  <c r="J26" i="40"/>
  <c r="I26" i="40"/>
  <c r="H26" i="40"/>
  <c r="M25" i="40"/>
  <c r="L25" i="40"/>
  <c r="K25" i="40"/>
  <c r="J25" i="40"/>
  <c r="I25" i="40"/>
  <c r="H25" i="40"/>
  <c r="M24" i="40"/>
  <c r="L24" i="40"/>
  <c r="K24" i="40"/>
  <c r="J24" i="40"/>
  <c r="I24" i="40"/>
  <c r="H24" i="40"/>
  <c r="M23" i="40"/>
  <c r="L23" i="40"/>
  <c r="K23" i="40"/>
  <c r="J23" i="40"/>
  <c r="I23" i="40"/>
  <c r="H23" i="40"/>
  <c r="M22" i="40"/>
  <c r="L22" i="40"/>
  <c r="K22" i="40"/>
  <c r="J22" i="40"/>
  <c r="I22" i="40"/>
  <c r="H22" i="40"/>
  <c r="M21" i="40"/>
  <c r="L21" i="40"/>
  <c r="K21" i="40"/>
  <c r="J21" i="40"/>
  <c r="I21" i="40"/>
  <c r="H21" i="40"/>
  <c r="M20" i="40"/>
  <c r="L20" i="40"/>
  <c r="K20" i="40"/>
  <c r="J20" i="40"/>
  <c r="I20" i="40"/>
  <c r="H20" i="40"/>
  <c r="M19" i="40"/>
  <c r="L19" i="40"/>
  <c r="K19" i="40"/>
  <c r="J19" i="40"/>
  <c r="I19" i="40"/>
  <c r="H19" i="40"/>
  <c r="M18" i="40"/>
  <c r="L18" i="40"/>
  <c r="K18" i="40"/>
  <c r="J18" i="40"/>
  <c r="I18" i="40"/>
  <c r="H18" i="40"/>
  <c r="M17" i="40"/>
  <c r="L17" i="40"/>
  <c r="K17" i="40"/>
  <c r="J17" i="40"/>
  <c r="I17" i="40"/>
  <c r="H17" i="40"/>
  <c r="M16" i="40"/>
  <c r="L16" i="40"/>
  <c r="K16" i="40"/>
  <c r="J16" i="40"/>
  <c r="I16" i="40"/>
  <c r="H16" i="40"/>
  <c r="M15" i="40"/>
  <c r="L15" i="40"/>
  <c r="K15" i="40"/>
  <c r="J15" i="40"/>
  <c r="I15" i="40"/>
  <c r="H15" i="40"/>
  <c r="M14" i="40"/>
  <c r="L14" i="40"/>
  <c r="K14" i="40"/>
  <c r="J14" i="40"/>
  <c r="I14" i="40"/>
  <c r="H14" i="40"/>
  <c r="M13" i="40"/>
  <c r="L13" i="40"/>
  <c r="K13" i="40"/>
  <c r="J13" i="40"/>
  <c r="I13" i="40"/>
  <c r="H13" i="40"/>
  <c r="M12" i="40"/>
  <c r="L12" i="40"/>
  <c r="K12" i="40"/>
  <c r="J12" i="40"/>
  <c r="I12" i="40"/>
  <c r="H12" i="40"/>
  <c r="M11" i="40"/>
  <c r="L11" i="40"/>
  <c r="K11" i="40"/>
  <c r="J11" i="40"/>
  <c r="I11" i="40"/>
  <c r="H11" i="40"/>
  <c r="M10" i="40"/>
  <c r="L10" i="40"/>
  <c r="K10" i="40"/>
  <c r="J10" i="40"/>
  <c r="I10" i="40"/>
  <c r="H10" i="40"/>
  <c r="M9" i="40"/>
  <c r="L9" i="40"/>
  <c r="K9" i="40"/>
  <c r="J9" i="40"/>
  <c r="I9" i="40"/>
  <c r="H9" i="40"/>
  <c r="M8" i="40"/>
  <c r="L8" i="40"/>
  <c r="K8" i="40"/>
  <c r="J8" i="40"/>
  <c r="I8" i="40"/>
  <c r="H8" i="40"/>
  <c r="M7" i="40"/>
  <c r="K7" i="40"/>
  <c r="I7" i="40"/>
  <c r="N33" i="40" l="1"/>
  <c r="O16" i="40"/>
  <c r="M47" i="40"/>
  <c r="O7" i="40"/>
  <c r="N31" i="40"/>
  <c r="L47" i="40"/>
  <c r="N16" i="40"/>
  <c r="N7" i="40"/>
  <c r="M47" i="39"/>
  <c r="O39" i="39"/>
  <c r="N39" i="39"/>
  <c r="M46" i="39"/>
  <c r="L46" i="39"/>
  <c r="K46" i="39"/>
  <c r="J46" i="39"/>
  <c r="I46" i="39"/>
  <c r="H46" i="39"/>
  <c r="M45" i="39"/>
  <c r="L45" i="39"/>
  <c r="K45" i="39"/>
  <c r="J45" i="39"/>
  <c r="I45" i="39"/>
  <c r="H45" i="39"/>
  <c r="M44" i="39"/>
  <c r="L44" i="39"/>
  <c r="K44" i="39"/>
  <c r="J44" i="39"/>
  <c r="I44" i="39"/>
  <c r="H44" i="39"/>
  <c r="M43" i="39"/>
  <c r="L43" i="39"/>
  <c r="K43" i="39"/>
  <c r="J43" i="39"/>
  <c r="I43" i="39"/>
  <c r="H43" i="39"/>
  <c r="M42" i="39"/>
  <c r="L42" i="39"/>
  <c r="K42" i="39"/>
  <c r="J42" i="39"/>
  <c r="I42" i="39"/>
  <c r="H42" i="39"/>
  <c r="M41" i="39"/>
  <c r="L41" i="39"/>
  <c r="K41" i="39"/>
  <c r="J41" i="39"/>
  <c r="I41" i="39"/>
  <c r="H41" i="39"/>
  <c r="M40" i="39"/>
  <c r="L40" i="39"/>
  <c r="K40" i="39"/>
  <c r="J40" i="39"/>
  <c r="I40" i="39"/>
  <c r="H40" i="39"/>
  <c r="M39" i="39"/>
  <c r="L39" i="39"/>
  <c r="K39" i="39"/>
  <c r="J39" i="39"/>
  <c r="I39" i="39"/>
  <c r="H39" i="39"/>
  <c r="M38" i="39"/>
  <c r="L38" i="39"/>
  <c r="K38" i="39"/>
  <c r="J38" i="39"/>
  <c r="I38" i="39"/>
  <c r="H38" i="39"/>
  <c r="M37" i="39"/>
  <c r="L37" i="39"/>
  <c r="K37" i="39"/>
  <c r="J37" i="39"/>
  <c r="I37" i="39"/>
  <c r="H37" i="39"/>
  <c r="M36" i="39"/>
  <c r="L36" i="39"/>
  <c r="K36" i="39"/>
  <c r="J36" i="39"/>
  <c r="I36" i="39"/>
  <c r="H36" i="39"/>
  <c r="M35" i="39"/>
  <c r="L35" i="39"/>
  <c r="K35" i="39"/>
  <c r="J35" i="39"/>
  <c r="I35" i="39"/>
  <c r="H35" i="39"/>
  <c r="M34" i="39"/>
  <c r="L34" i="39"/>
  <c r="K34" i="39"/>
  <c r="J34" i="39"/>
  <c r="I34" i="39"/>
  <c r="H34" i="39"/>
  <c r="M33" i="39"/>
  <c r="L33" i="39"/>
  <c r="K33" i="39"/>
  <c r="J33" i="39"/>
  <c r="I33" i="39"/>
  <c r="H33" i="39"/>
  <c r="M32" i="39"/>
  <c r="L32" i="39"/>
  <c r="K32" i="39"/>
  <c r="J32" i="39"/>
  <c r="I32" i="39"/>
  <c r="H32" i="39"/>
  <c r="M31" i="39"/>
  <c r="L31" i="39"/>
  <c r="N31" i="39" s="1"/>
  <c r="K31" i="39"/>
  <c r="J31" i="39"/>
  <c r="I31" i="39"/>
  <c r="H31" i="39"/>
  <c r="M30" i="39"/>
  <c r="L30" i="39"/>
  <c r="K30" i="39"/>
  <c r="J30" i="39"/>
  <c r="I30" i="39"/>
  <c r="H30" i="39"/>
  <c r="M29" i="39"/>
  <c r="L29" i="39"/>
  <c r="K29" i="39"/>
  <c r="J29" i="39"/>
  <c r="I29" i="39"/>
  <c r="H29" i="39"/>
  <c r="M28" i="39"/>
  <c r="L28" i="39"/>
  <c r="K28" i="39"/>
  <c r="J28" i="39"/>
  <c r="I28" i="39"/>
  <c r="H28" i="39"/>
  <c r="M27" i="39"/>
  <c r="L27" i="39"/>
  <c r="K27" i="39"/>
  <c r="J27" i="39"/>
  <c r="I27" i="39"/>
  <c r="H27" i="39"/>
  <c r="M26" i="39"/>
  <c r="L26" i="39"/>
  <c r="K26" i="39"/>
  <c r="J26" i="39"/>
  <c r="I26" i="39"/>
  <c r="H26" i="39"/>
  <c r="M25" i="39"/>
  <c r="L25" i="39"/>
  <c r="K25" i="39"/>
  <c r="J25" i="39"/>
  <c r="I25" i="39"/>
  <c r="H25" i="39"/>
  <c r="M24" i="39"/>
  <c r="L24" i="39"/>
  <c r="K24" i="39"/>
  <c r="J24" i="39"/>
  <c r="I24" i="39"/>
  <c r="H24" i="39"/>
  <c r="M23" i="39"/>
  <c r="L23" i="39"/>
  <c r="K23" i="39"/>
  <c r="J23" i="39"/>
  <c r="I23" i="39"/>
  <c r="H23" i="39"/>
  <c r="M22" i="39"/>
  <c r="L22" i="39"/>
  <c r="K22" i="39"/>
  <c r="J22" i="39"/>
  <c r="I22" i="39"/>
  <c r="H22" i="39"/>
  <c r="M21" i="39"/>
  <c r="L21" i="39"/>
  <c r="K21" i="39"/>
  <c r="J21" i="39"/>
  <c r="I21" i="39"/>
  <c r="H21" i="39"/>
  <c r="M20" i="39"/>
  <c r="L20" i="39"/>
  <c r="K20" i="39"/>
  <c r="J20" i="39"/>
  <c r="I20" i="39"/>
  <c r="H20" i="39"/>
  <c r="M19" i="39"/>
  <c r="L19" i="39"/>
  <c r="K19" i="39"/>
  <c r="J19" i="39"/>
  <c r="I19" i="39"/>
  <c r="H19" i="39"/>
  <c r="M18" i="39"/>
  <c r="L18" i="39"/>
  <c r="K18" i="39"/>
  <c r="J18" i="39"/>
  <c r="I18" i="39"/>
  <c r="H18" i="39"/>
  <c r="M17" i="39"/>
  <c r="O16" i="39" s="1"/>
  <c r="L17" i="39"/>
  <c r="K17" i="39"/>
  <c r="J17" i="39"/>
  <c r="I17" i="39"/>
  <c r="H17" i="39"/>
  <c r="M16" i="39"/>
  <c r="L16" i="39"/>
  <c r="K16" i="39"/>
  <c r="J16" i="39"/>
  <c r="I16" i="39"/>
  <c r="H16" i="39"/>
  <c r="M15" i="39"/>
  <c r="L15" i="39"/>
  <c r="K15" i="39"/>
  <c r="J15" i="39"/>
  <c r="I15" i="39"/>
  <c r="H15" i="39"/>
  <c r="M14" i="39"/>
  <c r="L14" i="39"/>
  <c r="K14" i="39"/>
  <c r="J14" i="39"/>
  <c r="I14" i="39"/>
  <c r="H14" i="39"/>
  <c r="M13" i="39"/>
  <c r="L13" i="39"/>
  <c r="K13" i="39"/>
  <c r="J13" i="39"/>
  <c r="I13" i="39"/>
  <c r="H13" i="39"/>
  <c r="M12" i="39"/>
  <c r="L12" i="39"/>
  <c r="K12" i="39"/>
  <c r="J12" i="39"/>
  <c r="I12" i="39"/>
  <c r="H12" i="39"/>
  <c r="M11" i="39"/>
  <c r="L11" i="39"/>
  <c r="K11" i="39"/>
  <c r="J11" i="39"/>
  <c r="I11" i="39"/>
  <c r="H11" i="39"/>
  <c r="M10" i="39"/>
  <c r="L10" i="39"/>
  <c r="K10" i="39"/>
  <c r="J10" i="39"/>
  <c r="I10" i="39"/>
  <c r="H10" i="39"/>
  <c r="M9" i="39"/>
  <c r="L9" i="39"/>
  <c r="K9" i="39"/>
  <c r="J9" i="39"/>
  <c r="I9" i="39"/>
  <c r="H9" i="39"/>
  <c r="M8" i="39"/>
  <c r="L8" i="39"/>
  <c r="K8" i="39"/>
  <c r="J8" i="39"/>
  <c r="I8" i="39"/>
  <c r="H8" i="39"/>
  <c r="M7" i="39"/>
  <c r="K7" i="39"/>
  <c r="I7" i="39"/>
  <c r="N33" i="39" l="1"/>
  <c r="O31" i="39"/>
  <c r="L47" i="39"/>
  <c r="N16" i="39"/>
  <c r="O7" i="39"/>
  <c r="O33" i="39"/>
  <c r="N7" i="39"/>
  <c r="M46" i="38"/>
  <c r="L46" i="38"/>
  <c r="K46" i="38"/>
  <c r="J46" i="38"/>
  <c r="I46" i="38"/>
  <c r="H46" i="38"/>
  <c r="M45" i="38"/>
  <c r="L45" i="38"/>
  <c r="K45" i="38"/>
  <c r="J45" i="38"/>
  <c r="I45" i="38"/>
  <c r="H45" i="38"/>
  <c r="M44" i="38"/>
  <c r="L44" i="38"/>
  <c r="K44" i="38"/>
  <c r="J44" i="38"/>
  <c r="I44" i="38"/>
  <c r="H44" i="38"/>
  <c r="M43" i="38"/>
  <c r="L43" i="38"/>
  <c r="K43" i="38"/>
  <c r="J43" i="38"/>
  <c r="I43" i="38"/>
  <c r="H43" i="38"/>
  <c r="M42" i="38"/>
  <c r="L42" i="38"/>
  <c r="K42" i="38"/>
  <c r="J42" i="38"/>
  <c r="I42" i="38"/>
  <c r="H42" i="38"/>
  <c r="M41" i="38"/>
  <c r="L41" i="38"/>
  <c r="K41" i="38"/>
  <c r="J41" i="38"/>
  <c r="I41" i="38"/>
  <c r="H41" i="38"/>
  <c r="M40" i="38"/>
  <c r="L40" i="38"/>
  <c r="K40" i="38"/>
  <c r="J40" i="38"/>
  <c r="I40" i="38"/>
  <c r="H40" i="38"/>
  <c r="M39" i="38"/>
  <c r="O39" i="38" s="1"/>
  <c r="L39" i="38"/>
  <c r="N39" i="38" s="1"/>
  <c r="K39" i="38"/>
  <c r="J39" i="38"/>
  <c r="I39" i="38"/>
  <c r="H39" i="38"/>
  <c r="M38" i="38"/>
  <c r="L38" i="38"/>
  <c r="K38" i="38"/>
  <c r="J38" i="38"/>
  <c r="I38" i="38"/>
  <c r="H38" i="38"/>
  <c r="M37" i="38"/>
  <c r="L37" i="38"/>
  <c r="K37" i="38"/>
  <c r="J37" i="38"/>
  <c r="I37" i="38"/>
  <c r="H37" i="38"/>
  <c r="M36" i="38"/>
  <c r="L36" i="38"/>
  <c r="K36" i="38"/>
  <c r="J36" i="38"/>
  <c r="I36" i="38"/>
  <c r="H36" i="38"/>
  <c r="M35" i="38"/>
  <c r="L35" i="38"/>
  <c r="K35" i="38"/>
  <c r="J35" i="38"/>
  <c r="I35" i="38"/>
  <c r="H35" i="38"/>
  <c r="M34" i="38"/>
  <c r="L34" i="38"/>
  <c r="K34" i="38"/>
  <c r="J34" i="38"/>
  <c r="I34" i="38"/>
  <c r="H34" i="38"/>
  <c r="N33" i="38"/>
  <c r="M33" i="38"/>
  <c r="O33" i="38" s="1"/>
  <c r="L33" i="38"/>
  <c r="K33" i="38"/>
  <c r="J33" i="38"/>
  <c r="I33" i="38"/>
  <c r="H33" i="38"/>
  <c r="M32" i="38"/>
  <c r="L32" i="38"/>
  <c r="K32" i="38"/>
  <c r="J32" i="38"/>
  <c r="I32" i="38"/>
  <c r="H32" i="38"/>
  <c r="M31" i="38"/>
  <c r="L31" i="38"/>
  <c r="K31" i="38"/>
  <c r="J31" i="38"/>
  <c r="I31" i="38"/>
  <c r="H31" i="38"/>
  <c r="M30" i="38"/>
  <c r="L30" i="38"/>
  <c r="K30" i="38"/>
  <c r="J30" i="38"/>
  <c r="I30" i="38"/>
  <c r="H30" i="38"/>
  <c r="M29" i="38"/>
  <c r="L29" i="38"/>
  <c r="K29" i="38"/>
  <c r="J29" i="38"/>
  <c r="I29" i="38"/>
  <c r="H29" i="38"/>
  <c r="M28" i="38"/>
  <c r="L28" i="38"/>
  <c r="L47" i="38" s="1"/>
  <c r="K28" i="38"/>
  <c r="J28" i="38"/>
  <c r="I28" i="38"/>
  <c r="H28" i="38"/>
  <c r="M27" i="38"/>
  <c r="L27" i="38"/>
  <c r="K27" i="38"/>
  <c r="J27" i="38"/>
  <c r="I27" i="38"/>
  <c r="H27" i="38"/>
  <c r="M26" i="38"/>
  <c r="L26" i="38"/>
  <c r="K26" i="38"/>
  <c r="J26" i="38"/>
  <c r="I26" i="38"/>
  <c r="H26" i="38"/>
  <c r="M25" i="38"/>
  <c r="L25" i="38"/>
  <c r="K25" i="38"/>
  <c r="J25" i="38"/>
  <c r="I25" i="38"/>
  <c r="H25" i="38"/>
  <c r="M24" i="38"/>
  <c r="L24" i="38"/>
  <c r="K24" i="38"/>
  <c r="J24" i="38"/>
  <c r="I24" i="38"/>
  <c r="H24" i="38"/>
  <c r="M23" i="38"/>
  <c r="L23" i="38"/>
  <c r="K23" i="38"/>
  <c r="J23" i="38"/>
  <c r="I23" i="38"/>
  <c r="H23" i="38"/>
  <c r="M22" i="38"/>
  <c r="L22" i="38"/>
  <c r="K22" i="38"/>
  <c r="J22" i="38"/>
  <c r="I22" i="38"/>
  <c r="H22" i="38"/>
  <c r="M21" i="38"/>
  <c r="L21" i="38"/>
  <c r="K21" i="38"/>
  <c r="J21" i="38"/>
  <c r="I21" i="38"/>
  <c r="H21" i="38"/>
  <c r="M20" i="38"/>
  <c r="L20" i="38"/>
  <c r="K20" i="38"/>
  <c r="J20" i="38"/>
  <c r="I20" i="38"/>
  <c r="H20" i="38"/>
  <c r="M19" i="38"/>
  <c r="L19" i="38"/>
  <c r="K19" i="38"/>
  <c r="J19" i="38"/>
  <c r="I19" i="38"/>
  <c r="H19" i="38"/>
  <c r="M18" i="38"/>
  <c r="L18" i="38"/>
  <c r="K18" i="38"/>
  <c r="J18" i="38"/>
  <c r="I18" i="38"/>
  <c r="H18" i="38"/>
  <c r="M17" i="38"/>
  <c r="L17" i="38"/>
  <c r="K17" i="38"/>
  <c r="J17" i="38"/>
  <c r="I17" i="38"/>
  <c r="H17" i="38"/>
  <c r="M16" i="38"/>
  <c r="O16" i="38" s="1"/>
  <c r="L16" i="38"/>
  <c r="N16" i="38" s="1"/>
  <c r="K16" i="38"/>
  <c r="J16" i="38"/>
  <c r="I16" i="38"/>
  <c r="H16" i="38"/>
  <c r="M15" i="38"/>
  <c r="L15" i="38"/>
  <c r="K15" i="38"/>
  <c r="J15" i="38"/>
  <c r="I15" i="38"/>
  <c r="H15" i="38"/>
  <c r="M14" i="38"/>
  <c r="L14" i="38"/>
  <c r="K14" i="38"/>
  <c r="J14" i="38"/>
  <c r="I14" i="38"/>
  <c r="H14" i="38"/>
  <c r="M13" i="38"/>
  <c r="L13" i="38"/>
  <c r="K13" i="38"/>
  <c r="J13" i="38"/>
  <c r="I13" i="38"/>
  <c r="H13" i="38"/>
  <c r="M12" i="38"/>
  <c r="L12" i="38"/>
  <c r="K12" i="38"/>
  <c r="J12" i="38"/>
  <c r="I12" i="38"/>
  <c r="H12" i="38"/>
  <c r="M11" i="38"/>
  <c r="L11" i="38"/>
  <c r="K11" i="38"/>
  <c r="J11" i="38"/>
  <c r="I11" i="38"/>
  <c r="H11" i="38"/>
  <c r="M10" i="38"/>
  <c r="L10" i="38"/>
  <c r="K10" i="38"/>
  <c r="J10" i="38"/>
  <c r="I10" i="38"/>
  <c r="H10" i="38"/>
  <c r="M9" i="38"/>
  <c r="L9" i="38"/>
  <c r="K9" i="38"/>
  <c r="J9" i="38"/>
  <c r="I9" i="38"/>
  <c r="H9" i="38"/>
  <c r="M8" i="38"/>
  <c r="L8" i="38"/>
  <c r="K8" i="38"/>
  <c r="J8" i="38"/>
  <c r="I8" i="38"/>
  <c r="H8" i="38"/>
  <c r="M7" i="38"/>
  <c r="K7" i="38"/>
  <c r="I7" i="38"/>
  <c r="H7" i="38"/>
  <c r="N31" i="38" l="1"/>
  <c r="M47" i="38"/>
  <c r="O31" i="38"/>
  <c r="O7" i="38"/>
  <c r="N7" i="38"/>
  <c r="M46" i="37"/>
  <c r="L46" i="37"/>
  <c r="K46" i="37"/>
  <c r="J46" i="37"/>
  <c r="I46" i="37"/>
  <c r="H46" i="37"/>
  <c r="M45" i="37"/>
  <c r="L45" i="37"/>
  <c r="K45" i="37"/>
  <c r="J45" i="37"/>
  <c r="I45" i="37"/>
  <c r="H45" i="37"/>
  <c r="M44" i="37"/>
  <c r="L44" i="37"/>
  <c r="K44" i="37"/>
  <c r="J44" i="37"/>
  <c r="I44" i="37"/>
  <c r="H44" i="37"/>
  <c r="M43" i="37"/>
  <c r="L43" i="37"/>
  <c r="K43" i="37"/>
  <c r="J43" i="37"/>
  <c r="I43" i="37"/>
  <c r="H43" i="37"/>
  <c r="M42" i="37"/>
  <c r="L42" i="37"/>
  <c r="K42" i="37"/>
  <c r="J42" i="37"/>
  <c r="I42" i="37"/>
  <c r="H42" i="37"/>
  <c r="M41" i="37"/>
  <c r="L41" i="37"/>
  <c r="N39" i="37" s="1"/>
  <c r="K41" i="37"/>
  <c r="J41" i="37"/>
  <c r="I41" i="37"/>
  <c r="H41" i="37"/>
  <c r="M40" i="37"/>
  <c r="L40" i="37"/>
  <c r="K40" i="37"/>
  <c r="J40" i="37"/>
  <c r="I40" i="37"/>
  <c r="H40" i="37"/>
  <c r="M39" i="37"/>
  <c r="L39" i="37"/>
  <c r="K39" i="37"/>
  <c r="J39" i="37"/>
  <c r="I39" i="37"/>
  <c r="H39" i="37"/>
  <c r="M38" i="37"/>
  <c r="L38" i="37"/>
  <c r="K38" i="37"/>
  <c r="J38" i="37"/>
  <c r="I38" i="37"/>
  <c r="H38" i="37"/>
  <c r="M37" i="37"/>
  <c r="L37" i="37"/>
  <c r="K37" i="37"/>
  <c r="J37" i="37"/>
  <c r="I37" i="37"/>
  <c r="H37" i="37"/>
  <c r="M36" i="37"/>
  <c r="L36" i="37"/>
  <c r="K36" i="37"/>
  <c r="J36" i="37"/>
  <c r="I36" i="37"/>
  <c r="H36" i="37"/>
  <c r="M35" i="37"/>
  <c r="L35" i="37"/>
  <c r="K35" i="37"/>
  <c r="J35" i="37"/>
  <c r="I35" i="37"/>
  <c r="H35" i="37"/>
  <c r="M34" i="37"/>
  <c r="L34" i="37"/>
  <c r="K34" i="37"/>
  <c r="J34" i="37"/>
  <c r="I34" i="37"/>
  <c r="H34" i="37"/>
  <c r="M33" i="37"/>
  <c r="L33" i="37"/>
  <c r="K33" i="37"/>
  <c r="J33" i="37"/>
  <c r="I33" i="37"/>
  <c r="H33" i="37"/>
  <c r="M32" i="37"/>
  <c r="L32" i="37"/>
  <c r="K32" i="37"/>
  <c r="J32" i="37"/>
  <c r="I32" i="37"/>
  <c r="H32" i="37"/>
  <c r="M31" i="37"/>
  <c r="L31" i="37"/>
  <c r="K31" i="37"/>
  <c r="J31" i="37"/>
  <c r="I31" i="37"/>
  <c r="H31" i="37"/>
  <c r="M30" i="37"/>
  <c r="L30" i="37"/>
  <c r="K30" i="37"/>
  <c r="J30" i="37"/>
  <c r="I30" i="37"/>
  <c r="H30" i="37"/>
  <c r="M29" i="37"/>
  <c r="L29" i="37"/>
  <c r="K29" i="37"/>
  <c r="J29" i="37"/>
  <c r="I29" i="37"/>
  <c r="H29" i="37"/>
  <c r="M28" i="37"/>
  <c r="L28" i="37"/>
  <c r="K28" i="37"/>
  <c r="J28" i="37"/>
  <c r="I28" i="37"/>
  <c r="H28" i="37"/>
  <c r="M27" i="37"/>
  <c r="L27" i="37"/>
  <c r="K27" i="37"/>
  <c r="J27" i="37"/>
  <c r="I27" i="37"/>
  <c r="H27" i="37"/>
  <c r="M26" i="37"/>
  <c r="L26" i="37"/>
  <c r="K26" i="37"/>
  <c r="J26" i="37"/>
  <c r="I26" i="37"/>
  <c r="H26" i="37"/>
  <c r="M25" i="37"/>
  <c r="L25" i="37"/>
  <c r="K25" i="37"/>
  <c r="J25" i="37"/>
  <c r="I25" i="37"/>
  <c r="H25" i="37"/>
  <c r="M24" i="37"/>
  <c r="L24" i="37"/>
  <c r="K24" i="37"/>
  <c r="J24" i="37"/>
  <c r="I24" i="37"/>
  <c r="H24" i="37"/>
  <c r="M23" i="37"/>
  <c r="L23" i="37"/>
  <c r="K23" i="37"/>
  <c r="J23" i="37"/>
  <c r="I23" i="37"/>
  <c r="H23" i="37"/>
  <c r="M22" i="37"/>
  <c r="L22" i="37"/>
  <c r="K22" i="37"/>
  <c r="J22" i="37"/>
  <c r="I22" i="37"/>
  <c r="H22" i="37"/>
  <c r="M21" i="37"/>
  <c r="L21" i="37"/>
  <c r="K21" i="37"/>
  <c r="J21" i="37"/>
  <c r="I21" i="37"/>
  <c r="H21" i="37"/>
  <c r="M20" i="37"/>
  <c r="L20" i="37"/>
  <c r="K20" i="37"/>
  <c r="J20" i="37"/>
  <c r="I20" i="37"/>
  <c r="H20" i="37"/>
  <c r="M19" i="37"/>
  <c r="L19" i="37"/>
  <c r="K19" i="37"/>
  <c r="J19" i="37"/>
  <c r="I19" i="37"/>
  <c r="H19" i="37"/>
  <c r="M18" i="37"/>
  <c r="L18" i="37"/>
  <c r="K18" i="37"/>
  <c r="J18" i="37"/>
  <c r="I18" i="37"/>
  <c r="H18" i="37"/>
  <c r="M17" i="37"/>
  <c r="L17" i="37"/>
  <c r="K17" i="37"/>
  <c r="J17" i="37"/>
  <c r="I17" i="37"/>
  <c r="H17" i="37"/>
  <c r="M16" i="37"/>
  <c r="L16" i="37"/>
  <c r="K16" i="37"/>
  <c r="J16" i="37"/>
  <c r="I16" i="37"/>
  <c r="H16" i="37"/>
  <c r="M15" i="37"/>
  <c r="L15" i="37"/>
  <c r="K15" i="37"/>
  <c r="J15" i="37"/>
  <c r="I15" i="37"/>
  <c r="H15" i="37"/>
  <c r="M14" i="37"/>
  <c r="L14" i="37"/>
  <c r="K14" i="37"/>
  <c r="J14" i="37"/>
  <c r="I14" i="37"/>
  <c r="H14" i="37"/>
  <c r="M13" i="37"/>
  <c r="L13" i="37"/>
  <c r="K13" i="37"/>
  <c r="J13" i="37"/>
  <c r="I13" i="37"/>
  <c r="H13" i="37"/>
  <c r="M12" i="37"/>
  <c r="L12" i="37"/>
  <c r="K12" i="37"/>
  <c r="J12" i="37"/>
  <c r="I12" i="37"/>
  <c r="H12" i="37"/>
  <c r="M11" i="37"/>
  <c r="L11" i="37"/>
  <c r="K11" i="37"/>
  <c r="J11" i="37"/>
  <c r="I11" i="37"/>
  <c r="H11" i="37"/>
  <c r="M10" i="37"/>
  <c r="L10" i="37"/>
  <c r="K10" i="37"/>
  <c r="J10" i="37"/>
  <c r="I10" i="37"/>
  <c r="H10" i="37"/>
  <c r="M9" i="37"/>
  <c r="L9" i="37"/>
  <c r="K9" i="37"/>
  <c r="J9" i="37"/>
  <c r="I9" i="37"/>
  <c r="H9" i="37"/>
  <c r="M8" i="37"/>
  <c r="L8" i="37"/>
  <c r="K8" i="37"/>
  <c r="J8" i="37"/>
  <c r="I8" i="37"/>
  <c r="H8" i="37"/>
  <c r="M7" i="37"/>
  <c r="L7" i="37"/>
  <c r="K7" i="37"/>
  <c r="I7" i="37"/>
  <c r="H7" i="37"/>
  <c r="O39" i="37" l="1"/>
  <c r="O16" i="37"/>
  <c r="L47" i="37"/>
  <c r="O31" i="37"/>
  <c r="O33" i="37"/>
  <c r="O7" i="37"/>
  <c r="N31" i="37"/>
  <c r="N16" i="37"/>
  <c r="M47" i="37"/>
  <c r="N7" i="37"/>
  <c r="N33" i="37"/>
  <c r="M46" i="36"/>
  <c r="L46" i="36"/>
  <c r="K46" i="36"/>
  <c r="J46" i="36"/>
  <c r="I46" i="36"/>
  <c r="H46" i="36"/>
  <c r="M45" i="36"/>
  <c r="L45" i="36"/>
  <c r="K45" i="36"/>
  <c r="J45" i="36"/>
  <c r="I45" i="36"/>
  <c r="H45" i="36"/>
  <c r="M44" i="36"/>
  <c r="L44" i="36"/>
  <c r="K44" i="36"/>
  <c r="J44" i="36"/>
  <c r="I44" i="36"/>
  <c r="H44" i="36"/>
  <c r="M43" i="36"/>
  <c r="L43" i="36"/>
  <c r="K43" i="36"/>
  <c r="J43" i="36"/>
  <c r="I43" i="36"/>
  <c r="H43" i="36"/>
  <c r="M42" i="36"/>
  <c r="L42" i="36"/>
  <c r="K42" i="36"/>
  <c r="J42" i="36"/>
  <c r="I42" i="36"/>
  <c r="H42" i="36"/>
  <c r="M41" i="36"/>
  <c r="L41" i="36"/>
  <c r="K41" i="36"/>
  <c r="J41" i="36"/>
  <c r="I41" i="36"/>
  <c r="H41" i="36"/>
  <c r="M40" i="36"/>
  <c r="L40" i="36"/>
  <c r="K40" i="36"/>
  <c r="J40" i="36"/>
  <c r="I40" i="36"/>
  <c r="H40" i="36"/>
  <c r="M39" i="36"/>
  <c r="L39" i="36"/>
  <c r="N39" i="36" s="1"/>
  <c r="K39" i="36"/>
  <c r="J39" i="36"/>
  <c r="I39" i="36"/>
  <c r="H39" i="36"/>
  <c r="M38" i="36"/>
  <c r="L38" i="36"/>
  <c r="K38" i="36"/>
  <c r="J38" i="36"/>
  <c r="I38" i="36"/>
  <c r="H38" i="36"/>
  <c r="M37" i="36"/>
  <c r="L37" i="36"/>
  <c r="K37" i="36"/>
  <c r="J37" i="36"/>
  <c r="I37" i="36"/>
  <c r="H37" i="36"/>
  <c r="M36" i="36"/>
  <c r="L36" i="36"/>
  <c r="K36" i="36"/>
  <c r="J36" i="36"/>
  <c r="I36" i="36"/>
  <c r="H36" i="36"/>
  <c r="M35" i="36"/>
  <c r="L35" i="36"/>
  <c r="K35" i="36"/>
  <c r="J35" i="36"/>
  <c r="I35" i="36"/>
  <c r="H35" i="36"/>
  <c r="M34" i="36"/>
  <c r="L34" i="36"/>
  <c r="K34" i="36"/>
  <c r="J34" i="36"/>
  <c r="I34" i="36"/>
  <c r="H34" i="36"/>
  <c r="M33" i="36"/>
  <c r="O33" i="36" s="1"/>
  <c r="L33" i="36"/>
  <c r="K33" i="36"/>
  <c r="J33" i="36"/>
  <c r="I33" i="36"/>
  <c r="H33" i="36"/>
  <c r="M32" i="36"/>
  <c r="L32" i="36"/>
  <c r="K32" i="36"/>
  <c r="J32" i="36"/>
  <c r="I32" i="36"/>
  <c r="H32" i="36"/>
  <c r="M31" i="36"/>
  <c r="O31" i="36" s="1"/>
  <c r="L31" i="36"/>
  <c r="K31" i="36"/>
  <c r="J31" i="36"/>
  <c r="I31" i="36"/>
  <c r="H31" i="36"/>
  <c r="M30" i="36"/>
  <c r="L30" i="36"/>
  <c r="K30" i="36"/>
  <c r="J30" i="36"/>
  <c r="I30" i="36"/>
  <c r="H30" i="36"/>
  <c r="M29" i="36"/>
  <c r="L29" i="36"/>
  <c r="K29" i="36"/>
  <c r="J29" i="36"/>
  <c r="I29" i="36"/>
  <c r="H29" i="36"/>
  <c r="M28" i="36"/>
  <c r="L28" i="36"/>
  <c r="K28" i="36"/>
  <c r="J28" i="36"/>
  <c r="I28" i="36"/>
  <c r="H28" i="36"/>
  <c r="M27" i="36"/>
  <c r="L27" i="36"/>
  <c r="K27" i="36"/>
  <c r="J27" i="36"/>
  <c r="I27" i="36"/>
  <c r="H27" i="36"/>
  <c r="M26" i="36"/>
  <c r="L26" i="36"/>
  <c r="K26" i="36"/>
  <c r="J26" i="36"/>
  <c r="I26" i="36"/>
  <c r="H26" i="36"/>
  <c r="M25" i="36"/>
  <c r="L25" i="36"/>
  <c r="K25" i="36"/>
  <c r="J25" i="36"/>
  <c r="I25" i="36"/>
  <c r="H25" i="36"/>
  <c r="M24" i="36"/>
  <c r="L24" i="36"/>
  <c r="K24" i="36"/>
  <c r="J24" i="36"/>
  <c r="I24" i="36"/>
  <c r="H24" i="36"/>
  <c r="M23" i="36"/>
  <c r="L23" i="36"/>
  <c r="K23" i="36"/>
  <c r="J23" i="36"/>
  <c r="I23" i="36"/>
  <c r="H23" i="36"/>
  <c r="M22" i="36"/>
  <c r="L22" i="36"/>
  <c r="K22" i="36"/>
  <c r="J22" i="36"/>
  <c r="I22" i="36"/>
  <c r="H22" i="36"/>
  <c r="M21" i="36"/>
  <c r="L21" i="36"/>
  <c r="K21" i="36"/>
  <c r="J21" i="36"/>
  <c r="I21" i="36"/>
  <c r="H21" i="36"/>
  <c r="M20" i="36"/>
  <c r="L20" i="36"/>
  <c r="K20" i="36"/>
  <c r="J20" i="36"/>
  <c r="I20" i="36"/>
  <c r="H20" i="36"/>
  <c r="M19" i="36"/>
  <c r="L19" i="36"/>
  <c r="K19" i="36"/>
  <c r="J19" i="36"/>
  <c r="I19" i="36"/>
  <c r="H19" i="36"/>
  <c r="M18" i="36"/>
  <c r="L18" i="36"/>
  <c r="K18" i="36"/>
  <c r="J18" i="36"/>
  <c r="I18" i="36"/>
  <c r="H18" i="36"/>
  <c r="M17" i="36"/>
  <c r="L17" i="36"/>
  <c r="K17" i="36"/>
  <c r="J17" i="36"/>
  <c r="I17" i="36"/>
  <c r="H17" i="36"/>
  <c r="M16" i="36"/>
  <c r="O16" i="36" s="1"/>
  <c r="L16" i="36"/>
  <c r="K16" i="36"/>
  <c r="J16" i="36"/>
  <c r="I16" i="36"/>
  <c r="H16" i="36"/>
  <c r="M15" i="36"/>
  <c r="L15" i="36"/>
  <c r="K15" i="36"/>
  <c r="J15" i="36"/>
  <c r="I15" i="36"/>
  <c r="H15" i="36"/>
  <c r="M14" i="36"/>
  <c r="L14" i="36"/>
  <c r="K14" i="36"/>
  <c r="J14" i="36"/>
  <c r="I14" i="36"/>
  <c r="H14" i="36"/>
  <c r="M13" i="36"/>
  <c r="L13" i="36"/>
  <c r="K13" i="36"/>
  <c r="J13" i="36"/>
  <c r="I13" i="36"/>
  <c r="H13" i="36"/>
  <c r="M12" i="36"/>
  <c r="L12" i="36"/>
  <c r="K12" i="36"/>
  <c r="J12" i="36"/>
  <c r="I12" i="36"/>
  <c r="H12" i="36"/>
  <c r="M11" i="36"/>
  <c r="L11" i="36"/>
  <c r="K11" i="36"/>
  <c r="J11" i="36"/>
  <c r="I11" i="36"/>
  <c r="H11" i="36"/>
  <c r="M10" i="36"/>
  <c r="L10" i="36"/>
  <c r="K10" i="36"/>
  <c r="J10" i="36"/>
  <c r="I10" i="36"/>
  <c r="H10" i="36"/>
  <c r="M9" i="36"/>
  <c r="L9" i="36"/>
  <c r="K9" i="36"/>
  <c r="J9" i="36"/>
  <c r="I9" i="36"/>
  <c r="H9" i="36"/>
  <c r="M8" i="36"/>
  <c r="L8" i="36"/>
  <c r="K8" i="36"/>
  <c r="J8" i="36"/>
  <c r="I8" i="36"/>
  <c r="H8" i="36"/>
  <c r="M7" i="36"/>
  <c r="L7" i="36"/>
  <c r="K7" i="36"/>
  <c r="I7" i="36"/>
  <c r="H7" i="36"/>
  <c r="O39" i="36" l="1"/>
  <c r="O7" i="36"/>
  <c r="M47" i="36"/>
  <c r="N31" i="36"/>
  <c r="N16" i="36"/>
  <c r="N33" i="36"/>
  <c r="L47" i="36"/>
  <c r="N7" i="36"/>
  <c r="M46" i="35"/>
  <c r="L46" i="35"/>
  <c r="K46" i="35"/>
  <c r="J46" i="35"/>
  <c r="I46" i="35"/>
  <c r="H46" i="35"/>
  <c r="M45" i="35"/>
  <c r="L45" i="35"/>
  <c r="K45" i="35"/>
  <c r="J45" i="35"/>
  <c r="I45" i="35"/>
  <c r="H45" i="35"/>
  <c r="M44" i="35"/>
  <c r="L44" i="35"/>
  <c r="K44" i="35"/>
  <c r="J44" i="35"/>
  <c r="I44" i="35"/>
  <c r="H44" i="35"/>
  <c r="M43" i="35"/>
  <c r="L43" i="35"/>
  <c r="K43" i="35"/>
  <c r="J43" i="35"/>
  <c r="I43" i="35"/>
  <c r="H43" i="35"/>
  <c r="M42" i="35"/>
  <c r="L42" i="35"/>
  <c r="K42" i="35"/>
  <c r="J42" i="35"/>
  <c r="I42" i="35"/>
  <c r="H42" i="35"/>
  <c r="M41" i="35"/>
  <c r="L41" i="35"/>
  <c r="K41" i="35"/>
  <c r="J41" i="35"/>
  <c r="I41" i="35"/>
  <c r="H41" i="35"/>
  <c r="M40" i="35"/>
  <c r="L40" i="35"/>
  <c r="K40" i="35"/>
  <c r="J40" i="35"/>
  <c r="I40" i="35"/>
  <c r="H40" i="35"/>
  <c r="M39" i="35"/>
  <c r="L39" i="35"/>
  <c r="K39" i="35"/>
  <c r="J39" i="35"/>
  <c r="I39" i="35"/>
  <c r="H39" i="35"/>
  <c r="M38" i="35"/>
  <c r="L38" i="35"/>
  <c r="K38" i="35"/>
  <c r="J38" i="35"/>
  <c r="I38" i="35"/>
  <c r="H38" i="35"/>
  <c r="M37" i="35"/>
  <c r="L37" i="35"/>
  <c r="K37" i="35"/>
  <c r="J37" i="35"/>
  <c r="I37" i="35"/>
  <c r="H37" i="35"/>
  <c r="M36" i="35"/>
  <c r="L36" i="35"/>
  <c r="K36" i="35"/>
  <c r="J36" i="35"/>
  <c r="I36" i="35"/>
  <c r="H36" i="35"/>
  <c r="M35" i="35"/>
  <c r="L35" i="35"/>
  <c r="K35" i="35"/>
  <c r="J35" i="35"/>
  <c r="I35" i="35"/>
  <c r="H35" i="35"/>
  <c r="M34" i="35"/>
  <c r="L34" i="35"/>
  <c r="K34" i="35"/>
  <c r="J34" i="35"/>
  <c r="I34" i="35"/>
  <c r="H34" i="35"/>
  <c r="M33" i="35"/>
  <c r="O33" i="35" s="1"/>
  <c r="L33" i="35"/>
  <c r="N33" i="35" s="1"/>
  <c r="K33" i="35"/>
  <c r="J33" i="35"/>
  <c r="I33" i="35"/>
  <c r="H33" i="35"/>
  <c r="M32" i="35"/>
  <c r="L32" i="35"/>
  <c r="K32" i="35"/>
  <c r="J32" i="35"/>
  <c r="I32" i="35"/>
  <c r="H32" i="35"/>
  <c r="M31" i="35"/>
  <c r="O31" i="35" s="1"/>
  <c r="L31" i="35"/>
  <c r="N31" i="35" s="1"/>
  <c r="K31" i="35"/>
  <c r="J31" i="35"/>
  <c r="I31" i="35"/>
  <c r="H31" i="35"/>
  <c r="M30" i="35"/>
  <c r="L30" i="35"/>
  <c r="K30" i="35"/>
  <c r="J30" i="35"/>
  <c r="I30" i="35"/>
  <c r="H30" i="35"/>
  <c r="M29" i="35"/>
  <c r="L29" i="35"/>
  <c r="K29" i="35"/>
  <c r="J29" i="35"/>
  <c r="I29" i="35"/>
  <c r="H29" i="35"/>
  <c r="M28" i="35"/>
  <c r="L28" i="35"/>
  <c r="K28" i="35"/>
  <c r="J28" i="35"/>
  <c r="I28" i="35"/>
  <c r="H28" i="35"/>
  <c r="M27" i="35"/>
  <c r="L27" i="35"/>
  <c r="K27" i="35"/>
  <c r="J27" i="35"/>
  <c r="I27" i="35"/>
  <c r="H27" i="35"/>
  <c r="M26" i="35"/>
  <c r="L26" i="35"/>
  <c r="K26" i="35"/>
  <c r="J26" i="35"/>
  <c r="I26" i="35"/>
  <c r="H26" i="35"/>
  <c r="M25" i="35"/>
  <c r="L25" i="35"/>
  <c r="K25" i="35"/>
  <c r="J25" i="35"/>
  <c r="I25" i="35"/>
  <c r="H25" i="35"/>
  <c r="M24" i="35"/>
  <c r="L24" i="35"/>
  <c r="K24" i="35"/>
  <c r="J24" i="35"/>
  <c r="I24" i="35"/>
  <c r="H24" i="35"/>
  <c r="M23" i="35"/>
  <c r="L23" i="35"/>
  <c r="K23" i="35"/>
  <c r="J23" i="35"/>
  <c r="I23" i="35"/>
  <c r="H23" i="35"/>
  <c r="M22" i="35"/>
  <c r="L22" i="35"/>
  <c r="K22" i="35"/>
  <c r="J22" i="35"/>
  <c r="I22" i="35"/>
  <c r="H22" i="35"/>
  <c r="M21" i="35"/>
  <c r="L21" i="35"/>
  <c r="K21" i="35"/>
  <c r="J21" i="35"/>
  <c r="I21" i="35"/>
  <c r="H21" i="35"/>
  <c r="M20" i="35"/>
  <c r="L20" i="35"/>
  <c r="K20" i="35"/>
  <c r="J20" i="35"/>
  <c r="I20" i="35"/>
  <c r="H20" i="35"/>
  <c r="M19" i="35"/>
  <c r="L19" i="35"/>
  <c r="K19" i="35"/>
  <c r="J19" i="35"/>
  <c r="I19" i="35"/>
  <c r="H19" i="35"/>
  <c r="M18" i="35"/>
  <c r="L18" i="35"/>
  <c r="K18" i="35"/>
  <c r="J18" i="35"/>
  <c r="I18" i="35"/>
  <c r="H18" i="35"/>
  <c r="M17" i="35"/>
  <c r="L17" i="35"/>
  <c r="K17" i="35"/>
  <c r="J17" i="35"/>
  <c r="I17" i="35"/>
  <c r="H17" i="35"/>
  <c r="M16" i="35"/>
  <c r="L16" i="35"/>
  <c r="K16" i="35"/>
  <c r="J16" i="35"/>
  <c r="I16" i="35"/>
  <c r="H16" i="35"/>
  <c r="M15" i="35"/>
  <c r="L15" i="35"/>
  <c r="K15" i="35"/>
  <c r="J15" i="35"/>
  <c r="I15" i="35"/>
  <c r="H15" i="35"/>
  <c r="M14" i="35"/>
  <c r="L14" i="35"/>
  <c r="K14" i="35"/>
  <c r="J14" i="35"/>
  <c r="I14" i="35"/>
  <c r="H14" i="35"/>
  <c r="M13" i="35"/>
  <c r="L13" i="35"/>
  <c r="K13" i="35"/>
  <c r="J13" i="35"/>
  <c r="I13" i="35"/>
  <c r="H13" i="35"/>
  <c r="M12" i="35"/>
  <c r="L12" i="35"/>
  <c r="K12" i="35"/>
  <c r="J12" i="35"/>
  <c r="I12" i="35"/>
  <c r="H12" i="35"/>
  <c r="M11" i="35"/>
  <c r="L11" i="35"/>
  <c r="K11" i="35"/>
  <c r="J11" i="35"/>
  <c r="I11" i="35"/>
  <c r="H11" i="35"/>
  <c r="M10" i="35"/>
  <c r="L10" i="35"/>
  <c r="K10" i="35"/>
  <c r="J10" i="35"/>
  <c r="I10" i="35"/>
  <c r="H10" i="35"/>
  <c r="M9" i="35"/>
  <c r="L9" i="35"/>
  <c r="K9" i="35"/>
  <c r="J9" i="35"/>
  <c r="I9" i="35"/>
  <c r="H9" i="35"/>
  <c r="M8" i="35"/>
  <c r="L8" i="35"/>
  <c r="K8" i="35"/>
  <c r="J8" i="35"/>
  <c r="I8" i="35"/>
  <c r="H8" i="35"/>
  <c r="M7" i="35"/>
  <c r="L7" i="35"/>
  <c r="K7" i="35"/>
  <c r="I7" i="35"/>
  <c r="H7" i="35"/>
  <c r="L47" i="35" l="1"/>
  <c r="M47" i="35"/>
  <c r="N16" i="35"/>
  <c r="N39" i="35"/>
  <c r="O16" i="35"/>
  <c r="O39" i="35"/>
  <c r="N7" i="35"/>
  <c r="O7" i="35"/>
  <c r="M46" i="34"/>
  <c r="L46" i="34"/>
  <c r="K46" i="34"/>
  <c r="J46" i="34"/>
  <c r="I46" i="34"/>
  <c r="H46" i="34"/>
  <c r="M45" i="34"/>
  <c r="L45" i="34"/>
  <c r="K45" i="34"/>
  <c r="J45" i="34"/>
  <c r="I45" i="34"/>
  <c r="H45" i="34"/>
  <c r="M44" i="34"/>
  <c r="L44" i="34"/>
  <c r="K44" i="34"/>
  <c r="J44" i="34"/>
  <c r="I44" i="34"/>
  <c r="H44" i="34"/>
  <c r="M43" i="34"/>
  <c r="L43" i="34"/>
  <c r="K43" i="34"/>
  <c r="J43" i="34"/>
  <c r="I43" i="34"/>
  <c r="H43" i="34"/>
  <c r="M42" i="34"/>
  <c r="L42" i="34"/>
  <c r="K42" i="34"/>
  <c r="J42" i="34"/>
  <c r="I42" i="34"/>
  <c r="H42" i="34"/>
  <c r="M41" i="34"/>
  <c r="L41" i="34"/>
  <c r="K41" i="34"/>
  <c r="J41" i="34"/>
  <c r="I41" i="34"/>
  <c r="H41" i="34"/>
  <c r="M40" i="34"/>
  <c r="L40" i="34"/>
  <c r="K40" i="34"/>
  <c r="J40" i="34"/>
  <c r="I40" i="34"/>
  <c r="H40" i="34"/>
  <c r="M39" i="34"/>
  <c r="L39" i="34"/>
  <c r="K39" i="34"/>
  <c r="J39" i="34"/>
  <c r="I39" i="34"/>
  <c r="H39" i="34"/>
  <c r="M38" i="34"/>
  <c r="L38" i="34"/>
  <c r="K38" i="34"/>
  <c r="J38" i="34"/>
  <c r="I38" i="34"/>
  <c r="H38" i="34"/>
  <c r="M37" i="34"/>
  <c r="L37" i="34"/>
  <c r="K37" i="34"/>
  <c r="J37" i="34"/>
  <c r="I37" i="34"/>
  <c r="H37" i="34"/>
  <c r="M36" i="34"/>
  <c r="L36" i="34"/>
  <c r="K36" i="34"/>
  <c r="J36" i="34"/>
  <c r="I36" i="34"/>
  <c r="H36" i="34"/>
  <c r="M35" i="34"/>
  <c r="L35" i="34"/>
  <c r="K35" i="34"/>
  <c r="J35" i="34"/>
  <c r="I35" i="34"/>
  <c r="H35" i="34"/>
  <c r="M34" i="34"/>
  <c r="L34" i="34"/>
  <c r="K34" i="34"/>
  <c r="J34" i="34"/>
  <c r="I34" i="34"/>
  <c r="H34" i="34"/>
  <c r="M33" i="34"/>
  <c r="O33" i="34" s="1"/>
  <c r="L33" i="34"/>
  <c r="N33" i="34" s="1"/>
  <c r="K33" i="34"/>
  <c r="J33" i="34"/>
  <c r="I33" i="34"/>
  <c r="H33" i="34"/>
  <c r="M32" i="34"/>
  <c r="L32" i="34"/>
  <c r="K32" i="34"/>
  <c r="J32" i="34"/>
  <c r="I32" i="34"/>
  <c r="H32" i="34"/>
  <c r="M31" i="34"/>
  <c r="O31" i="34" s="1"/>
  <c r="L31" i="34"/>
  <c r="K31" i="34"/>
  <c r="J31" i="34"/>
  <c r="I31" i="34"/>
  <c r="H31" i="34"/>
  <c r="M30" i="34"/>
  <c r="L30" i="34"/>
  <c r="K30" i="34"/>
  <c r="J30" i="34"/>
  <c r="I30" i="34"/>
  <c r="H30" i="34"/>
  <c r="M29" i="34"/>
  <c r="L29" i="34"/>
  <c r="K29" i="34"/>
  <c r="J29" i="34"/>
  <c r="I29" i="34"/>
  <c r="H29" i="34"/>
  <c r="M28" i="34"/>
  <c r="L28" i="34"/>
  <c r="K28" i="34"/>
  <c r="J28" i="34"/>
  <c r="I28" i="34"/>
  <c r="H28" i="34"/>
  <c r="M27" i="34"/>
  <c r="L27" i="34"/>
  <c r="K27" i="34"/>
  <c r="J27" i="34"/>
  <c r="I27" i="34"/>
  <c r="H27" i="34"/>
  <c r="M26" i="34"/>
  <c r="L26" i="34"/>
  <c r="K26" i="34"/>
  <c r="J26" i="34"/>
  <c r="I26" i="34"/>
  <c r="H26" i="34"/>
  <c r="M25" i="34"/>
  <c r="L25" i="34"/>
  <c r="K25" i="34"/>
  <c r="J25" i="34"/>
  <c r="I25" i="34"/>
  <c r="H25" i="34"/>
  <c r="M24" i="34"/>
  <c r="L24" i="34"/>
  <c r="K24" i="34"/>
  <c r="J24" i="34"/>
  <c r="I24" i="34"/>
  <c r="H24" i="34"/>
  <c r="M23" i="34"/>
  <c r="L23" i="34"/>
  <c r="K23" i="34"/>
  <c r="J23" i="34"/>
  <c r="I23" i="34"/>
  <c r="H23" i="34"/>
  <c r="M22" i="34"/>
  <c r="L22" i="34"/>
  <c r="K22" i="34"/>
  <c r="J22" i="34"/>
  <c r="I22" i="34"/>
  <c r="H22" i="34"/>
  <c r="M21" i="34"/>
  <c r="L21" i="34"/>
  <c r="K21" i="34"/>
  <c r="J21" i="34"/>
  <c r="I21" i="34"/>
  <c r="H21" i="34"/>
  <c r="M20" i="34"/>
  <c r="L20" i="34"/>
  <c r="K20" i="34"/>
  <c r="J20" i="34"/>
  <c r="I20" i="34"/>
  <c r="H20" i="34"/>
  <c r="M19" i="34"/>
  <c r="L19" i="34"/>
  <c r="K19" i="34"/>
  <c r="J19" i="34"/>
  <c r="I19" i="34"/>
  <c r="H19" i="34"/>
  <c r="M18" i="34"/>
  <c r="L18" i="34"/>
  <c r="K18" i="34"/>
  <c r="J18" i="34"/>
  <c r="I18" i="34"/>
  <c r="H18" i="34"/>
  <c r="M17" i="34"/>
  <c r="O16" i="34" s="1"/>
  <c r="L17" i="34"/>
  <c r="K17" i="34"/>
  <c r="J17" i="34"/>
  <c r="I17" i="34"/>
  <c r="H17" i="34"/>
  <c r="M16" i="34"/>
  <c r="L16" i="34"/>
  <c r="K16" i="34"/>
  <c r="J16" i="34"/>
  <c r="I16" i="34"/>
  <c r="H16" i="34"/>
  <c r="M15" i="34"/>
  <c r="L15" i="34"/>
  <c r="K15" i="34"/>
  <c r="J15" i="34"/>
  <c r="I15" i="34"/>
  <c r="H15" i="34"/>
  <c r="M14" i="34"/>
  <c r="L14" i="34"/>
  <c r="K14" i="34"/>
  <c r="J14" i="34"/>
  <c r="I14" i="34"/>
  <c r="H14" i="34"/>
  <c r="M13" i="34"/>
  <c r="L13" i="34"/>
  <c r="K13" i="34"/>
  <c r="J13" i="34"/>
  <c r="I13" i="34"/>
  <c r="H13" i="34"/>
  <c r="M12" i="34"/>
  <c r="L12" i="34"/>
  <c r="K12" i="34"/>
  <c r="J12" i="34"/>
  <c r="I12" i="34"/>
  <c r="H12" i="34"/>
  <c r="M11" i="34"/>
  <c r="L11" i="34"/>
  <c r="K11" i="34"/>
  <c r="J11" i="34"/>
  <c r="I11" i="34"/>
  <c r="H11" i="34"/>
  <c r="M10" i="34"/>
  <c r="L10" i="34"/>
  <c r="K10" i="34"/>
  <c r="J10" i="34"/>
  <c r="I10" i="34"/>
  <c r="H10" i="34"/>
  <c r="M9" i="34"/>
  <c r="L9" i="34"/>
  <c r="K9" i="34"/>
  <c r="J9" i="34"/>
  <c r="I9" i="34"/>
  <c r="H9" i="34"/>
  <c r="M8" i="34"/>
  <c r="L8" i="34"/>
  <c r="K8" i="34"/>
  <c r="J8" i="34"/>
  <c r="I8" i="34"/>
  <c r="H8" i="34"/>
  <c r="M7" i="34"/>
  <c r="L7" i="34"/>
  <c r="K7" i="34"/>
  <c r="I7" i="34"/>
  <c r="H7" i="34"/>
  <c r="N39" i="34" l="1"/>
  <c r="O39" i="34"/>
  <c r="M47" i="34"/>
  <c r="O7" i="34"/>
  <c r="N31" i="34"/>
  <c r="N16" i="34"/>
  <c r="L47" i="34"/>
  <c r="N7" i="34"/>
  <c r="M46" i="33"/>
  <c r="L46" i="33"/>
  <c r="K46" i="33"/>
  <c r="J46" i="33"/>
  <c r="I46" i="33"/>
  <c r="H46" i="33"/>
  <c r="M45" i="33"/>
  <c r="L45" i="33"/>
  <c r="K45" i="33"/>
  <c r="J45" i="33"/>
  <c r="I45" i="33"/>
  <c r="H45" i="33"/>
  <c r="M44" i="33"/>
  <c r="L44" i="33"/>
  <c r="K44" i="33"/>
  <c r="J44" i="33"/>
  <c r="I44" i="33"/>
  <c r="H44" i="33"/>
  <c r="M43" i="33"/>
  <c r="L43" i="33"/>
  <c r="K43" i="33"/>
  <c r="J43" i="33"/>
  <c r="I43" i="33"/>
  <c r="H43" i="33"/>
  <c r="M42" i="33"/>
  <c r="L42" i="33"/>
  <c r="K42" i="33"/>
  <c r="J42" i="33"/>
  <c r="I42" i="33"/>
  <c r="H42" i="33"/>
  <c r="M41" i="33"/>
  <c r="L41" i="33"/>
  <c r="K41" i="33"/>
  <c r="J41" i="33"/>
  <c r="I41" i="33"/>
  <c r="H41" i="33"/>
  <c r="M40" i="33"/>
  <c r="L40" i="33"/>
  <c r="K40" i="33"/>
  <c r="J40" i="33"/>
  <c r="I40" i="33"/>
  <c r="H40" i="33"/>
  <c r="M39" i="33"/>
  <c r="O39" i="33" s="1"/>
  <c r="L39" i="33"/>
  <c r="K39" i="33"/>
  <c r="J39" i="33"/>
  <c r="I39" i="33"/>
  <c r="H39" i="33"/>
  <c r="M38" i="33"/>
  <c r="L38" i="33"/>
  <c r="K38" i="33"/>
  <c r="J38" i="33"/>
  <c r="I38" i="33"/>
  <c r="H38" i="33"/>
  <c r="M37" i="33"/>
  <c r="L37" i="33"/>
  <c r="K37" i="33"/>
  <c r="J37" i="33"/>
  <c r="I37" i="33"/>
  <c r="H37" i="33"/>
  <c r="M36" i="33"/>
  <c r="L36" i="33"/>
  <c r="K36" i="33"/>
  <c r="J36" i="33"/>
  <c r="I36" i="33"/>
  <c r="H36" i="33"/>
  <c r="M35" i="33"/>
  <c r="L35" i="33"/>
  <c r="N33" i="33" s="1"/>
  <c r="K35" i="33"/>
  <c r="J35" i="33"/>
  <c r="I35" i="33"/>
  <c r="H35" i="33"/>
  <c r="M34" i="33"/>
  <c r="L34" i="33"/>
  <c r="K34" i="33"/>
  <c r="J34" i="33"/>
  <c r="I34" i="33"/>
  <c r="H34" i="33"/>
  <c r="M33" i="33"/>
  <c r="L33" i="33"/>
  <c r="K33" i="33"/>
  <c r="J33" i="33"/>
  <c r="I33" i="33"/>
  <c r="H33" i="33"/>
  <c r="M32" i="33"/>
  <c r="L32" i="33"/>
  <c r="K32" i="33"/>
  <c r="J32" i="33"/>
  <c r="I32" i="33"/>
  <c r="H32" i="33"/>
  <c r="O31" i="33"/>
  <c r="M31" i="33"/>
  <c r="L31" i="33"/>
  <c r="K31" i="33"/>
  <c r="J31" i="33"/>
  <c r="I31" i="33"/>
  <c r="H31" i="33"/>
  <c r="M30" i="33"/>
  <c r="L30" i="33"/>
  <c r="K30" i="33"/>
  <c r="J30" i="33"/>
  <c r="I30" i="33"/>
  <c r="H30" i="33"/>
  <c r="M29" i="33"/>
  <c r="L29" i="33"/>
  <c r="K29" i="33"/>
  <c r="J29" i="33"/>
  <c r="I29" i="33"/>
  <c r="H29" i="33"/>
  <c r="M28" i="33"/>
  <c r="L28" i="33"/>
  <c r="K28" i="33"/>
  <c r="J28" i="33"/>
  <c r="I28" i="33"/>
  <c r="H28" i="33"/>
  <c r="M27" i="33"/>
  <c r="L27" i="33"/>
  <c r="K27" i="33"/>
  <c r="J27" i="33"/>
  <c r="I27" i="33"/>
  <c r="H27" i="33"/>
  <c r="M26" i="33"/>
  <c r="L26" i="33"/>
  <c r="K26" i="33"/>
  <c r="J26" i="33"/>
  <c r="I26" i="33"/>
  <c r="H26" i="33"/>
  <c r="M25" i="33"/>
  <c r="L25" i="33"/>
  <c r="K25" i="33"/>
  <c r="J25" i="33"/>
  <c r="I25" i="33"/>
  <c r="H25" i="33"/>
  <c r="M24" i="33"/>
  <c r="L24" i="33"/>
  <c r="K24" i="33"/>
  <c r="J24" i="33"/>
  <c r="I24" i="33"/>
  <c r="H24" i="33"/>
  <c r="M23" i="33"/>
  <c r="L23" i="33"/>
  <c r="K23" i="33"/>
  <c r="J23" i="33"/>
  <c r="I23" i="33"/>
  <c r="H23" i="33"/>
  <c r="M22" i="33"/>
  <c r="L22" i="33"/>
  <c r="K22" i="33"/>
  <c r="J22" i="33"/>
  <c r="I22" i="33"/>
  <c r="H22" i="33"/>
  <c r="M21" i="33"/>
  <c r="L21" i="33"/>
  <c r="K21" i="33"/>
  <c r="J21" i="33"/>
  <c r="I21" i="33"/>
  <c r="H21" i="33"/>
  <c r="M20" i="33"/>
  <c r="L20" i="33"/>
  <c r="K20" i="33"/>
  <c r="J20" i="33"/>
  <c r="I20" i="33"/>
  <c r="H20" i="33"/>
  <c r="M19" i="33"/>
  <c r="L19" i="33"/>
  <c r="K19" i="33"/>
  <c r="J19" i="33"/>
  <c r="I19" i="33"/>
  <c r="H19" i="33"/>
  <c r="M18" i="33"/>
  <c r="L18" i="33"/>
  <c r="K18" i="33"/>
  <c r="J18" i="33"/>
  <c r="I18" i="33"/>
  <c r="H18" i="33"/>
  <c r="M17" i="33"/>
  <c r="L17" i="33"/>
  <c r="K17" i="33"/>
  <c r="J17" i="33"/>
  <c r="I17" i="33"/>
  <c r="H17" i="33"/>
  <c r="M16" i="33"/>
  <c r="O16" i="33" s="1"/>
  <c r="L16" i="33"/>
  <c r="K16" i="33"/>
  <c r="J16" i="33"/>
  <c r="I16" i="33"/>
  <c r="H16" i="33"/>
  <c r="M15" i="33"/>
  <c r="L15" i="33"/>
  <c r="K15" i="33"/>
  <c r="J15" i="33"/>
  <c r="I15" i="33"/>
  <c r="H15" i="33"/>
  <c r="M14" i="33"/>
  <c r="L14" i="33"/>
  <c r="K14" i="33"/>
  <c r="J14" i="33"/>
  <c r="I14" i="33"/>
  <c r="H14" i="33"/>
  <c r="M13" i="33"/>
  <c r="L13" i="33"/>
  <c r="K13" i="33"/>
  <c r="J13" i="33"/>
  <c r="I13" i="33"/>
  <c r="H13" i="33"/>
  <c r="M12" i="33"/>
  <c r="L12" i="33"/>
  <c r="K12" i="33"/>
  <c r="J12" i="33"/>
  <c r="I12" i="33"/>
  <c r="H12" i="33"/>
  <c r="M11" i="33"/>
  <c r="L11" i="33"/>
  <c r="K11" i="33"/>
  <c r="J11" i="33"/>
  <c r="I11" i="33"/>
  <c r="H11" i="33"/>
  <c r="M10" i="33"/>
  <c r="L10" i="33"/>
  <c r="K10" i="33"/>
  <c r="J10" i="33"/>
  <c r="I10" i="33"/>
  <c r="H10" i="33"/>
  <c r="M9" i="33"/>
  <c r="L9" i="33"/>
  <c r="K9" i="33"/>
  <c r="J9" i="33"/>
  <c r="I9" i="33"/>
  <c r="H9" i="33"/>
  <c r="M8" i="33"/>
  <c r="L8" i="33"/>
  <c r="K8" i="33"/>
  <c r="J8" i="33"/>
  <c r="I8" i="33"/>
  <c r="H8" i="33"/>
  <c r="M7" i="33"/>
  <c r="L7" i="33"/>
  <c r="K7" i="33"/>
  <c r="I7" i="33"/>
  <c r="H7" i="33"/>
  <c r="M47" i="33" l="1"/>
  <c r="N31" i="33"/>
  <c r="O7" i="33"/>
  <c r="N16" i="33"/>
  <c r="L47" i="33"/>
  <c r="O33" i="33"/>
  <c r="N39" i="33"/>
  <c r="N7" i="33"/>
  <c r="M46" i="32"/>
  <c r="L46" i="32"/>
  <c r="K46" i="32"/>
  <c r="J46" i="32"/>
  <c r="I46" i="32"/>
  <c r="H46" i="32"/>
  <c r="M45" i="32"/>
  <c r="L45" i="32"/>
  <c r="K45" i="32"/>
  <c r="J45" i="32"/>
  <c r="I45" i="32"/>
  <c r="H45" i="32"/>
  <c r="M44" i="32"/>
  <c r="L44" i="32"/>
  <c r="K44" i="32"/>
  <c r="J44" i="32"/>
  <c r="I44" i="32"/>
  <c r="H44" i="32"/>
  <c r="M43" i="32"/>
  <c r="L43" i="32"/>
  <c r="K43" i="32"/>
  <c r="J43" i="32"/>
  <c r="I43" i="32"/>
  <c r="H43" i="32"/>
  <c r="M42" i="32"/>
  <c r="L42" i="32"/>
  <c r="K42" i="32"/>
  <c r="J42" i="32"/>
  <c r="I42" i="32"/>
  <c r="H42" i="32"/>
  <c r="M41" i="32"/>
  <c r="L41" i="32"/>
  <c r="K41" i="32"/>
  <c r="J41" i="32"/>
  <c r="I41" i="32"/>
  <c r="H41" i="32"/>
  <c r="M40" i="32"/>
  <c r="L40" i="32"/>
  <c r="K40" i="32"/>
  <c r="J40" i="32"/>
  <c r="I40" i="32"/>
  <c r="H40" i="32"/>
  <c r="M39" i="32"/>
  <c r="L39" i="32"/>
  <c r="K39" i="32"/>
  <c r="J39" i="32"/>
  <c r="I39" i="32"/>
  <c r="H39" i="32"/>
  <c r="M38" i="32"/>
  <c r="L38" i="32"/>
  <c r="K38" i="32"/>
  <c r="J38" i="32"/>
  <c r="I38" i="32"/>
  <c r="H38" i="32"/>
  <c r="M37" i="32"/>
  <c r="L37" i="32"/>
  <c r="K37" i="32"/>
  <c r="J37" i="32"/>
  <c r="I37" i="32"/>
  <c r="H37" i="32"/>
  <c r="M36" i="32"/>
  <c r="L36" i="32"/>
  <c r="K36" i="32"/>
  <c r="J36" i="32"/>
  <c r="I36" i="32"/>
  <c r="H36" i="32"/>
  <c r="M35" i="32"/>
  <c r="L35" i="32"/>
  <c r="K35" i="32"/>
  <c r="J35" i="32"/>
  <c r="I35" i="32"/>
  <c r="H35" i="32"/>
  <c r="M34" i="32"/>
  <c r="L34" i="32"/>
  <c r="K34" i="32"/>
  <c r="J34" i="32"/>
  <c r="I34" i="32"/>
  <c r="H34" i="32"/>
  <c r="M33" i="32"/>
  <c r="L33" i="32"/>
  <c r="K33" i="32"/>
  <c r="J33" i="32"/>
  <c r="I33" i="32"/>
  <c r="H33" i="32"/>
  <c r="M32" i="32"/>
  <c r="L32" i="32"/>
  <c r="K32" i="32"/>
  <c r="J32" i="32"/>
  <c r="I32" i="32"/>
  <c r="H32" i="32"/>
  <c r="M31" i="32"/>
  <c r="L31" i="32"/>
  <c r="K31" i="32"/>
  <c r="J31" i="32"/>
  <c r="I31" i="32"/>
  <c r="H31" i="32"/>
  <c r="M30" i="32"/>
  <c r="L30" i="32"/>
  <c r="K30" i="32"/>
  <c r="J30" i="32"/>
  <c r="I30" i="32"/>
  <c r="H30" i="32"/>
  <c r="M29" i="32"/>
  <c r="L29" i="32"/>
  <c r="K29" i="32"/>
  <c r="J29" i="32"/>
  <c r="I29" i="32"/>
  <c r="H29" i="32"/>
  <c r="M28" i="32"/>
  <c r="L28" i="32"/>
  <c r="K28" i="32"/>
  <c r="J28" i="32"/>
  <c r="I28" i="32"/>
  <c r="H28" i="32"/>
  <c r="M27" i="32"/>
  <c r="L27" i="32"/>
  <c r="K27" i="32"/>
  <c r="J27" i="32"/>
  <c r="I27" i="32"/>
  <c r="H27" i="32"/>
  <c r="M26" i="32"/>
  <c r="L26" i="32"/>
  <c r="K26" i="32"/>
  <c r="J26" i="32"/>
  <c r="I26" i="32"/>
  <c r="H26" i="32"/>
  <c r="M25" i="32"/>
  <c r="L25" i="32"/>
  <c r="K25" i="32"/>
  <c r="J25" i="32"/>
  <c r="I25" i="32"/>
  <c r="H25" i="32"/>
  <c r="M24" i="32"/>
  <c r="L24" i="32"/>
  <c r="K24" i="32"/>
  <c r="J24" i="32"/>
  <c r="I24" i="32"/>
  <c r="H24" i="32"/>
  <c r="M23" i="32"/>
  <c r="L23" i="32"/>
  <c r="K23" i="32"/>
  <c r="J23" i="32"/>
  <c r="I23" i="32"/>
  <c r="H23" i="32"/>
  <c r="M22" i="32"/>
  <c r="L22" i="32"/>
  <c r="K22" i="32"/>
  <c r="J22" i="32"/>
  <c r="I22" i="32"/>
  <c r="H22" i="32"/>
  <c r="M21" i="32"/>
  <c r="L21" i="32"/>
  <c r="K21" i="32"/>
  <c r="J21" i="32"/>
  <c r="I21" i="32"/>
  <c r="H21" i="32"/>
  <c r="M20" i="32"/>
  <c r="L20" i="32"/>
  <c r="K20" i="32"/>
  <c r="J20" i="32"/>
  <c r="I20" i="32"/>
  <c r="H20" i="32"/>
  <c r="M19" i="32"/>
  <c r="L19" i="32"/>
  <c r="K19" i="32"/>
  <c r="J19" i="32"/>
  <c r="I19" i="32"/>
  <c r="H19" i="32"/>
  <c r="M18" i="32"/>
  <c r="L18" i="32"/>
  <c r="K18" i="32"/>
  <c r="J18" i="32"/>
  <c r="I18" i="32"/>
  <c r="H18" i="32"/>
  <c r="M17" i="32"/>
  <c r="L17" i="32"/>
  <c r="K17" i="32"/>
  <c r="J17" i="32"/>
  <c r="I17" i="32"/>
  <c r="H17" i="32"/>
  <c r="M16" i="32"/>
  <c r="L16" i="32"/>
  <c r="K16" i="32"/>
  <c r="J16" i="32"/>
  <c r="I16" i="32"/>
  <c r="H16" i="32"/>
  <c r="M15" i="32"/>
  <c r="L15" i="32"/>
  <c r="K15" i="32"/>
  <c r="J15" i="32"/>
  <c r="I15" i="32"/>
  <c r="H15" i="32"/>
  <c r="M14" i="32"/>
  <c r="L14" i="32"/>
  <c r="K14" i="32"/>
  <c r="J14" i="32"/>
  <c r="I14" i="32"/>
  <c r="H14" i="32"/>
  <c r="M13" i="32"/>
  <c r="L13" i="32"/>
  <c r="K13" i="32"/>
  <c r="J13" i="32"/>
  <c r="I13" i="32"/>
  <c r="H13" i="32"/>
  <c r="M12" i="32"/>
  <c r="L12" i="32"/>
  <c r="K12" i="32"/>
  <c r="J12" i="32"/>
  <c r="I12" i="32"/>
  <c r="H12" i="32"/>
  <c r="M11" i="32"/>
  <c r="L11" i="32"/>
  <c r="K11" i="32"/>
  <c r="J11" i="32"/>
  <c r="I11" i="32"/>
  <c r="H11" i="32"/>
  <c r="M10" i="32"/>
  <c r="L10" i="32"/>
  <c r="K10" i="32"/>
  <c r="J10" i="32"/>
  <c r="I10" i="32"/>
  <c r="H10" i="32"/>
  <c r="M9" i="32"/>
  <c r="L9" i="32"/>
  <c r="K9" i="32"/>
  <c r="J9" i="32"/>
  <c r="I9" i="32"/>
  <c r="H9" i="32"/>
  <c r="M8" i="32"/>
  <c r="L8" i="32"/>
  <c r="K8" i="32"/>
  <c r="J8" i="32"/>
  <c r="I8" i="32"/>
  <c r="H8" i="32"/>
  <c r="M7" i="32"/>
  <c r="L7" i="32"/>
  <c r="K7" i="32"/>
  <c r="I7" i="32"/>
  <c r="H7" i="32"/>
  <c r="O31" i="32" l="1"/>
  <c r="O39" i="32"/>
  <c r="O16" i="32"/>
  <c r="N33" i="32"/>
  <c r="M47" i="32"/>
  <c r="N31" i="32"/>
  <c r="O7" i="32"/>
  <c r="N16" i="32"/>
  <c r="L47" i="32"/>
  <c r="O33" i="32"/>
  <c r="N39" i="32"/>
  <c r="N7" i="32"/>
  <c r="M46" i="31"/>
  <c r="L46" i="31"/>
  <c r="K46" i="31"/>
  <c r="J46" i="31"/>
  <c r="I46" i="31"/>
  <c r="H46" i="31"/>
  <c r="M45" i="31"/>
  <c r="L45" i="31"/>
  <c r="K45" i="31"/>
  <c r="J45" i="31"/>
  <c r="I45" i="31"/>
  <c r="H45" i="31"/>
  <c r="M44" i="31"/>
  <c r="L44" i="31"/>
  <c r="K44" i="31"/>
  <c r="J44" i="31"/>
  <c r="I44" i="31"/>
  <c r="H44" i="31"/>
  <c r="M43" i="31"/>
  <c r="L43" i="31"/>
  <c r="K43" i="31"/>
  <c r="J43" i="31"/>
  <c r="I43" i="31"/>
  <c r="H43" i="31"/>
  <c r="M42" i="31"/>
  <c r="L42" i="31"/>
  <c r="K42" i="31"/>
  <c r="J42" i="31"/>
  <c r="I42" i="31"/>
  <c r="H42" i="31"/>
  <c r="M41" i="31"/>
  <c r="L41" i="31"/>
  <c r="K41" i="31"/>
  <c r="J41" i="31"/>
  <c r="I41" i="31"/>
  <c r="H41" i="31"/>
  <c r="M40" i="31"/>
  <c r="L40" i="31"/>
  <c r="K40" i="31"/>
  <c r="J40" i="31"/>
  <c r="I40" i="31"/>
  <c r="H40" i="31"/>
  <c r="M39" i="31"/>
  <c r="O39" i="31" s="1"/>
  <c r="L39" i="31"/>
  <c r="K39" i="31"/>
  <c r="J39" i="31"/>
  <c r="I39" i="31"/>
  <c r="H39" i="31"/>
  <c r="M38" i="31"/>
  <c r="L38" i="31"/>
  <c r="K38" i="31"/>
  <c r="J38" i="31"/>
  <c r="I38" i="31"/>
  <c r="H38" i="31"/>
  <c r="M37" i="31"/>
  <c r="L37" i="31"/>
  <c r="K37" i="31"/>
  <c r="J37" i="31"/>
  <c r="I37" i="31"/>
  <c r="H37" i="31"/>
  <c r="M36" i="31"/>
  <c r="L36" i="31"/>
  <c r="K36" i="31"/>
  <c r="J36" i="31"/>
  <c r="I36" i="31"/>
  <c r="H36" i="31"/>
  <c r="M35" i="31"/>
  <c r="L35" i="31"/>
  <c r="K35" i="31"/>
  <c r="J35" i="31"/>
  <c r="I35" i="31"/>
  <c r="H35" i="31"/>
  <c r="M34" i="31"/>
  <c r="L34" i="31"/>
  <c r="K34" i="31"/>
  <c r="J34" i="31"/>
  <c r="I34" i="31"/>
  <c r="H34" i="31"/>
  <c r="M33" i="31"/>
  <c r="O33" i="31" s="1"/>
  <c r="L33" i="31"/>
  <c r="N33" i="31" s="1"/>
  <c r="K33" i="31"/>
  <c r="J33" i="31"/>
  <c r="I33" i="31"/>
  <c r="H33" i="31"/>
  <c r="M32" i="31"/>
  <c r="L32" i="31"/>
  <c r="K32" i="31"/>
  <c r="J32" i="31"/>
  <c r="I32" i="31"/>
  <c r="H32" i="31"/>
  <c r="O31" i="31"/>
  <c r="M31" i="31"/>
  <c r="L31" i="31"/>
  <c r="K31" i="31"/>
  <c r="J31" i="31"/>
  <c r="I31" i="31"/>
  <c r="H31" i="31"/>
  <c r="M30" i="31"/>
  <c r="L30" i="31"/>
  <c r="K30" i="31"/>
  <c r="J30" i="31"/>
  <c r="I30" i="31"/>
  <c r="H30" i="31"/>
  <c r="M29" i="31"/>
  <c r="L29" i="31"/>
  <c r="K29" i="31"/>
  <c r="J29" i="31"/>
  <c r="I29" i="31"/>
  <c r="H29" i="31"/>
  <c r="M28" i="31"/>
  <c r="L28" i="31"/>
  <c r="K28" i="31"/>
  <c r="J28" i="31"/>
  <c r="I28" i="31"/>
  <c r="H28" i="31"/>
  <c r="M27" i="31"/>
  <c r="L27" i="31"/>
  <c r="K27" i="31"/>
  <c r="J27" i="31"/>
  <c r="I27" i="31"/>
  <c r="H27" i="31"/>
  <c r="M26" i="31"/>
  <c r="L26" i="31"/>
  <c r="K26" i="31"/>
  <c r="J26" i="31"/>
  <c r="I26" i="31"/>
  <c r="H26" i="31"/>
  <c r="M25" i="31"/>
  <c r="L25" i="31"/>
  <c r="K25" i="31"/>
  <c r="J25" i="31"/>
  <c r="I25" i="31"/>
  <c r="H25" i="31"/>
  <c r="M24" i="31"/>
  <c r="L24" i="31"/>
  <c r="K24" i="31"/>
  <c r="J24" i="31"/>
  <c r="I24" i="31"/>
  <c r="H24" i="31"/>
  <c r="M23" i="31"/>
  <c r="L23" i="31"/>
  <c r="K23" i="31"/>
  <c r="J23" i="31"/>
  <c r="I23" i="31"/>
  <c r="H23" i="31"/>
  <c r="M22" i="31"/>
  <c r="L22" i="31"/>
  <c r="K22" i="31"/>
  <c r="J22" i="31"/>
  <c r="I22" i="31"/>
  <c r="H22" i="31"/>
  <c r="M21" i="31"/>
  <c r="L21" i="31"/>
  <c r="K21" i="31"/>
  <c r="J21" i="31"/>
  <c r="I21" i="31"/>
  <c r="H21" i="31"/>
  <c r="M20" i="31"/>
  <c r="L20" i="31"/>
  <c r="K20" i="31"/>
  <c r="J20" i="31"/>
  <c r="I20" i="31"/>
  <c r="H20" i="31"/>
  <c r="M19" i="31"/>
  <c r="L19" i="31"/>
  <c r="K19" i="31"/>
  <c r="J19" i="31"/>
  <c r="I19" i="31"/>
  <c r="H19" i="31"/>
  <c r="M18" i="31"/>
  <c r="L18" i="31"/>
  <c r="K18" i="31"/>
  <c r="J18" i="31"/>
  <c r="I18" i="31"/>
  <c r="H18" i="31"/>
  <c r="M17" i="31"/>
  <c r="L17" i="31"/>
  <c r="K17" i="31"/>
  <c r="J17" i="31"/>
  <c r="I17" i="31"/>
  <c r="H17" i="31"/>
  <c r="M16" i="31"/>
  <c r="O16" i="31" s="1"/>
  <c r="L16" i="31"/>
  <c r="N16" i="31" s="1"/>
  <c r="K16" i="31"/>
  <c r="J16" i="31"/>
  <c r="I16" i="31"/>
  <c r="H16" i="31"/>
  <c r="M15" i="31"/>
  <c r="L15" i="31"/>
  <c r="K15" i="31"/>
  <c r="J15" i="31"/>
  <c r="I15" i="31"/>
  <c r="H15" i="31"/>
  <c r="M14" i="31"/>
  <c r="L14" i="31"/>
  <c r="K14" i="31"/>
  <c r="J14" i="31"/>
  <c r="I14" i="31"/>
  <c r="H14" i="31"/>
  <c r="M13" i="31"/>
  <c r="L13" i="31"/>
  <c r="K13" i="31"/>
  <c r="J13" i="31"/>
  <c r="I13" i="31"/>
  <c r="H13" i="31"/>
  <c r="M12" i="31"/>
  <c r="L12" i="31"/>
  <c r="K12" i="31"/>
  <c r="J12" i="31"/>
  <c r="I12" i="31"/>
  <c r="H12" i="31"/>
  <c r="M11" i="31"/>
  <c r="L11" i="31"/>
  <c r="K11" i="31"/>
  <c r="J11" i="31"/>
  <c r="I11" i="31"/>
  <c r="H11" i="31"/>
  <c r="M10" i="31"/>
  <c r="L10" i="31"/>
  <c r="K10" i="31"/>
  <c r="J10" i="31"/>
  <c r="I10" i="31"/>
  <c r="H10" i="31"/>
  <c r="M9" i="31"/>
  <c r="L9" i="31"/>
  <c r="K9" i="31"/>
  <c r="J9" i="31"/>
  <c r="I9" i="31"/>
  <c r="H9" i="31"/>
  <c r="M8" i="31"/>
  <c r="L8" i="31"/>
  <c r="K8" i="31"/>
  <c r="J8" i="31"/>
  <c r="I8" i="31"/>
  <c r="H8" i="31"/>
  <c r="M7" i="31"/>
  <c r="L7" i="31"/>
  <c r="K7" i="31"/>
  <c r="I7" i="31"/>
  <c r="H7" i="31"/>
  <c r="L47" i="31" l="1"/>
  <c r="M47" i="31"/>
  <c r="N39" i="31"/>
  <c r="O7" i="31"/>
  <c r="N31" i="31"/>
  <c r="N7" i="31"/>
  <c r="M46" i="30"/>
  <c r="L46" i="30"/>
  <c r="K46" i="30"/>
  <c r="J46" i="30"/>
  <c r="I46" i="30"/>
  <c r="H46" i="30"/>
  <c r="M45" i="30"/>
  <c r="L45" i="30"/>
  <c r="K45" i="30"/>
  <c r="J45" i="30"/>
  <c r="I45" i="30"/>
  <c r="H45" i="30"/>
  <c r="M44" i="30"/>
  <c r="L44" i="30"/>
  <c r="K44" i="30"/>
  <c r="J44" i="30"/>
  <c r="I44" i="30"/>
  <c r="H44" i="30"/>
  <c r="M43" i="30"/>
  <c r="L43" i="30"/>
  <c r="K43" i="30"/>
  <c r="J43" i="30"/>
  <c r="I43" i="30"/>
  <c r="H43" i="30"/>
  <c r="M42" i="30"/>
  <c r="L42" i="30"/>
  <c r="K42" i="30"/>
  <c r="J42" i="30"/>
  <c r="I42" i="30"/>
  <c r="H42" i="30"/>
  <c r="M41" i="30"/>
  <c r="L41" i="30"/>
  <c r="K41" i="30"/>
  <c r="J41" i="30"/>
  <c r="I41" i="30"/>
  <c r="H41" i="30"/>
  <c r="M40" i="30"/>
  <c r="L40" i="30"/>
  <c r="K40" i="30"/>
  <c r="J40" i="30"/>
  <c r="I40" i="30"/>
  <c r="H40" i="30"/>
  <c r="M39" i="30"/>
  <c r="O39" i="30" s="1"/>
  <c r="L39" i="30"/>
  <c r="K39" i="30"/>
  <c r="J39" i="30"/>
  <c r="I39" i="30"/>
  <c r="H39" i="30"/>
  <c r="M38" i="30"/>
  <c r="L38" i="30"/>
  <c r="K38" i="30"/>
  <c r="J38" i="30"/>
  <c r="I38" i="30"/>
  <c r="H38" i="30"/>
  <c r="M37" i="30"/>
  <c r="L37" i="30"/>
  <c r="K37" i="30"/>
  <c r="J37" i="30"/>
  <c r="I37" i="30"/>
  <c r="H37" i="30"/>
  <c r="M36" i="30"/>
  <c r="L36" i="30"/>
  <c r="K36" i="30"/>
  <c r="J36" i="30"/>
  <c r="I36" i="30"/>
  <c r="H36" i="30"/>
  <c r="M35" i="30"/>
  <c r="L35" i="30"/>
  <c r="K35" i="30"/>
  <c r="J35" i="30"/>
  <c r="I35" i="30"/>
  <c r="H35" i="30"/>
  <c r="M34" i="30"/>
  <c r="L34" i="30"/>
  <c r="K34" i="30"/>
  <c r="J34" i="30"/>
  <c r="I34" i="30"/>
  <c r="H34" i="30"/>
  <c r="M33" i="30"/>
  <c r="O33" i="30" s="1"/>
  <c r="L33" i="30"/>
  <c r="K33" i="30"/>
  <c r="J33" i="30"/>
  <c r="I33" i="30"/>
  <c r="H33" i="30"/>
  <c r="M32" i="30"/>
  <c r="L32" i="30"/>
  <c r="K32" i="30"/>
  <c r="J32" i="30"/>
  <c r="I32" i="30"/>
  <c r="H32" i="30"/>
  <c r="M31" i="30"/>
  <c r="O31" i="30" s="1"/>
  <c r="L31" i="30"/>
  <c r="K31" i="30"/>
  <c r="J31" i="30"/>
  <c r="I31" i="30"/>
  <c r="H31" i="30"/>
  <c r="M30" i="30"/>
  <c r="L30" i="30"/>
  <c r="K30" i="30"/>
  <c r="J30" i="30"/>
  <c r="I30" i="30"/>
  <c r="H30" i="30"/>
  <c r="M29" i="30"/>
  <c r="L29" i="30"/>
  <c r="K29" i="30"/>
  <c r="J29" i="30"/>
  <c r="I29" i="30"/>
  <c r="H29" i="30"/>
  <c r="M28" i="30"/>
  <c r="L28" i="30"/>
  <c r="K28" i="30"/>
  <c r="J28" i="30"/>
  <c r="I28" i="30"/>
  <c r="H28" i="30"/>
  <c r="M27" i="30"/>
  <c r="L27" i="30"/>
  <c r="K27" i="30"/>
  <c r="J27" i="30"/>
  <c r="I27" i="30"/>
  <c r="H27" i="30"/>
  <c r="M26" i="30"/>
  <c r="L26" i="30"/>
  <c r="K26" i="30"/>
  <c r="J26" i="30"/>
  <c r="I26" i="30"/>
  <c r="H26" i="30"/>
  <c r="M25" i="30"/>
  <c r="L25" i="30"/>
  <c r="K25" i="30"/>
  <c r="J25" i="30"/>
  <c r="I25" i="30"/>
  <c r="H25" i="30"/>
  <c r="M24" i="30"/>
  <c r="L24" i="30"/>
  <c r="K24" i="30"/>
  <c r="J24" i="30"/>
  <c r="I24" i="30"/>
  <c r="H24" i="30"/>
  <c r="M23" i="30"/>
  <c r="L23" i="30"/>
  <c r="K23" i="30"/>
  <c r="J23" i="30"/>
  <c r="I23" i="30"/>
  <c r="H23" i="30"/>
  <c r="M22" i="30"/>
  <c r="L22" i="30"/>
  <c r="K22" i="30"/>
  <c r="J22" i="30"/>
  <c r="I22" i="30"/>
  <c r="H22" i="30"/>
  <c r="M21" i="30"/>
  <c r="L21" i="30"/>
  <c r="K21" i="30"/>
  <c r="J21" i="30"/>
  <c r="I21" i="30"/>
  <c r="H21" i="30"/>
  <c r="M20" i="30"/>
  <c r="L20" i="30"/>
  <c r="K20" i="30"/>
  <c r="J20" i="30"/>
  <c r="I20" i="30"/>
  <c r="H20" i="30"/>
  <c r="M19" i="30"/>
  <c r="L19" i="30"/>
  <c r="K19" i="30"/>
  <c r="J19" i="30"/>
  <c r="I19" i="30"/>
  <c r="H19" i="30"/>
  <c r="M18" i="30"/>
  <c r="L18" i="30"/>
  <c r="K18" i="30"/>
  <c r="J18" i="30"/>
  <c r="I18" i="30"/>
  <c r="H18" i="30"/>
  <c r="M17" i="30"/>
  <c r="L17" i="30"/>
  <c r="K17" i="30"/>
  <c r="J17" i="30"/>
  <c r="I17" i="30"/>
  <c r="H17" i="30"/>
  <c r="M16" i="30"/>
  <c r="L16" i="30"/>
  <c r="K16" i="30"/>
  <c r="J16" i="30"/>
  <c r="I16" i="30"/>
  <c r="H16" i="30"/>
  <c r="M15" i="30"/>
  <c r="L15" i="30"/>
  <c r="K15" i="30"/>
  <c r="J15" i="30"/>
  <c r="I15" i="30"/>
  <c r="H15" i="30"/>
  <c r="M14" i="30"/>
  <c r="L14" i="30"/>
  <c r="K14" i="30"/>
  <c r="J14" i="30"/>
  <c r="I14" i="30"/>
  <c r="H14" i="30"/>
  <c r="M13" i="30"/>
  <c r="L13" i="30"/>
  <c r="K13" i="30"/>
  <c r="J13" i="30"/>
  <c r="I13" i="30"/>
  <c r="H13" i="30"/>
  <c r="M12" i="30"/>
  <c r="L12" i="30"/>
  <c r="K12" i="30"/>
  <c r="J12" i="30"/>
  <c r="I12" i="30"/>
  <c r="H12" i="30"/>
  <c r="M11" i="30"/>
  <c r="L11" i="30"/>
  <c r="K11" i="30"/>
  <c r="J11" i="30"/>
  <c r="I11" i="30"/>
  <c r="H11" i="30"/>
  <c r="M10" i="30"/>
  <c r="L10" i="30"/>
  <c r="K10" i="30"/>
  <c r="J10" i="30"/>
  <c r="I10" i="30"/>
  <c r="H10" i="30"/>
  <c r="M9" i="30"/>
  <c r="L9" i="30"/>
  <c r="K9" i="30"/>
  <c r="J9" i="30"/>
  <c r="I9" i="30"/>
  <c r="H9" i="30"/>
  <c r="M8" i="30"/>
  <c r="L8" i="30"/>
  <c r="K8" i="30"/>
  <c r="J8" i="30"/>
  <c r="I8" i="30"/>
  <c r="H8" i="30"/>
  <c r="M7" i="30"/>
  <c r="O7" i="30" s="1"/>
  <c r="L7" i="30"/>
  <c r="K7" i="30"/>
  <c r="I7" i="30"/>
  <c r="H7" i="30"/>
  <c r="O16" i="30" l="1"/>
  <c r="L47" i="30"/>
  <c r="N31" i="30"/>
  <c r="M47" i="30"/>
  <c r="N16" i="30"/>
  <c r="N33" i="30"/>
  <c r="N39" i="30"/>
  <c r="N7" i="30"/>
  <c r="M46" i="29"/>
  <c r="L46" i="29"/>
  <c r="K46" i="29"/>
  <c r="J46" i="29"/>
  <c r="I46" i="29"/>
  <c r="H46" i="29"/>
  <c r="M45" i="29"/>
  <c r="L45" i="29"/>
  <c r="K45" i="29"/>
  <c r="J45" i="29"/>
  <c r="I45" i="29"/>
  <c r="H45" i="29"/>
  <c r="M44" i="29"/>
  <c r="L44" i="29"/>
  <c r="K44" i="29"/>
  <c r="J44" i="29"/>
  <c r="I44" i="29"/>
  <c r="H44" i="29"/>
  <c r="M43" i="29"/>
  <c r="L43" i="29"/>
  <c r="K43" i="29"/>
  <c r="J43" i="29"/>
  <c r="I43" i="29"/>
  <c r="H43" i="29"/>
  <c r="M42" i="29"/>
  <c r="L42" i="29"/>
  <c r="K42" i="29"/>
  <c r="J42" i="29"/>
  <c r="I42" i="29"/>
  <c r="H42" i="29"/>
  <c r="M41" i="29"/>
  <c r="L41" i="29"/>
  <c r="K41" i="29"/>
  <c r="J41" i="29"/>
  <c r="I41" i="29"/>
  <c r="H41" i="29"/>
  <c r="M40" i="29"/>
  <c r="L40" i="29"/>
  <c r="K40" i="29"/>
  <c r="J40" i="29"/>
  <c r="I40" i="29"/>
  <c r="H40" i="29"/>
  <c r="M39" i="29"/>
  <c r="O39" i="29" s="1"/>
  <c r="L39" i="29"/>
  <c r="K39" i="29"/>
  <c r="J39" i="29"/>
  <c r="I39" i="29"/>
  <c r="H39" i="29"/>
  <c r="M38" i="29"/>
  <c r="L38" i="29"/>
  <c r="K38" i="29"/>
  <c r="J38" i="29"/>
  <c r="I38" i="29"/>
  <c r="H38" i="29"/>
  <c r="M37" i="29"/>
  <c r="L37" i="29"/>
  <c r="K37" i="29"/>
  <c r="J37" i="29"/>
  <c r="I37" i="29"/>
  <c r="H37" i="29"/>
  <c r="M36" i="29"/>
  <c r="L36" i="29"/>
  <c r="K36" i="29"/>
  <c r="J36" i="29"/>
  <c r="I36" i="29"/>
  <c r="H36" i="29"/>
  <c r="M35" i="29"/>
  <c r="L35" i="29"/>
  <c r="K35" i="29"/>
  <c r="J35" i="29"/>
  <c r="I35" i="29"/>
  <c r="H35" i="29"/>
  <c r="M34" i="29"/>
  <c r="L34" i="29"/>
  <c r="K34" i="29"/>
  <c r="J34" i="29"/>
  <c r="I34" i="29"/>
  <c r="H34" i="29"/>
  <c r="M33" i="29"/>
  <c r="L33" i="29"/>
  <c r="K33" i="29"/>
  <c r="J33" i="29"/>
  <c r="I33" i="29"/>
  <c r="H33" i="29"/>
  <c r="M32" i="29"/>
  <c r="L32" i="29"/>
  <c r="K32" i="29"/>
  <c r="J32" i="29"/>
  <c r="I32" i="29"/>
  <c r="H32" i="29"/>
  <c r="M31" i="29"/>
  <c r="O31" i="29" s="1"/>
  <c r="L31" i="29"/>
  <c r="K31" i="29"/>
  <c r="J31" i="29"/>
  <c r="I31" i="29"/>
  <c r="H31" i="29"/>
  <c r="M30" i="29"/>
  <c r="L30" i="29"/>
  <c r="K30" i="29"/>
  <c r="J30" i="29"/>
  <c r="I30" i="29"/>
  <c r="H30" i="29"/>
  <c r="M29" i="29"/>
  <c r="L29" i="29"/>
  <c r="K29" i="29"/>
  <c r="J29" i="29"/>
  <c r="I29" i="29"/>
  <c r="H29" i="29"/>
  <c r="M28" i="29"/>
  <c r="L28" i="29"/>
  <c r="K28" i="29"/>
  <c r="J28" i="29"/>
  <c r="I28" i="29"/>
  <c r="H28" i="29"/>
  <c r="M27" i="29"/>
  <c r="L27" i="29"/>
  <c r="K27" i="29"/>
  <c r="J27" i="29"/>
  <c r="I27" i="29"/>
  <c r="H27" i="29"/>
  <c r="M26" i="29"/>
  <c r="L26" i="29"/>
  <c r="K26" i="29"/>
  <c r="J26" i="29"/>
  <c r="I26" i="29"/>
  <c r="H26" i="29"/>
  <c r="M25" i="29"/>
  <c r="L25" i="29"/>
  <c r="K25" i="29"/>
  <c r="J25" i="29"/>
  <c r="I25" i="29"/>
  <c r="H25" i="29"/>
  <c r="M24" i="29"/>
  <c r="L24" i="29"/>
  <c r="K24" i="29"/>
  <c r="J24" i="29"/>
  <c r="I24" i="29"/>
  <c r="H24" i="29"/>
  <c r="M23" i="29"/>
  <c r="L23" i="29"/>
  <c r="K23" i="29"/>
  <c r="J23" i="29"/>
  <c r="I23" i="29"/>
  <c r="H23" i="29"/>
  <c r="M22" i="29"/>
  <c r="L22" i="29"/>
  <c r="K22" i="29"/>
  <c r="J22" i="29"/>
  <c r="I22" i="29"/>
  <c r="H22" i="29"/>
  <c r="M21" i="29"/>
  <c r="L21" i="29"/>
  <c r="K21" i="29"/>
  <c r="J21" i="29"/>
  <c r="I21" i="29"/>
  <c r="H21" i="29"/>
  <c r="M20" i="29"/>
  <c r="L20" i="29"/>
  <c r="K20" i="29"/>
  <c r="J20" i="29"/>
  <c r="I20" i="29"/>
  <c r="H20" i="29"/>
  <c r="M19" i="29"/>
  <c r="L19" i="29"/>
  <c r="K19" i="29"/>
  <c r="J19" i="29"/>
  <c r="I19" i="29"/>
  <c r="H19" i="29"/>
  <c r="M18" i="29"/>
  <c r="L18" i="29"/>
  <c r="K18" i="29"/>
  <c r="J18" i="29"/>
  <c r="I18" i="29"/>
  <c r="H18" i="29"/>
  <c r="M17" i="29"/>
  <c r="L17" i="29"/>
  <c r="K17" i="29"/>
  <c r="J17" i="29"/>
  <c r="I17" i="29"/>
  <c r="H17" i="29"/>
  <c r="M16" i="29"/>
  <c r="L16" i="29"/>
  <c r="K16" i="29"/>
  <c r="J16" i="29"/>
  <c r="I16" i="29"/>
  <c r="H16" i="29"/>
  <c r="M15" i="29"/>
  <c r="L15" i="29"/>
  <c r="K15" i="29"/>
  <c r="J15" i="29"/>
  <c r="I15" i="29"/>
  <c r="H15" i="29"/>
  <c r="M14" i="29"/>
  <c r="L14" i="29"/>
  <c r="K14" i="29"/>
  <c r="J14" i="29"/>
  <c r="I14" i="29"/>
  <c r="H14" i="29"/>
  <c r="M13" i="29"/>
  <c r="L13" i="29"/>
  <c r="K13" i="29"/>
  <c r="J13" i="29"/>
  <c r="I13" i="29"/>
  <c r="H13" i="29"/>
  <c r="M12" i="29"/>
  <c r="L12" i="29"/>
  <c r="K12" i="29"/>
  <c r="J12" i="29"/>
  <c r="I12" i="29"/>
  <c r="H12" i="29"/>
  <c r="M11" i="29"/>
  <c r="L11" i="29"/>
  <c r="K11" i="29"/>
  <c r="J11" i="29"/>
  <c r="I11" i="29"/>
  <c r="H11" i="29"/>
  <c r="M10" i="29"/>
  <c r="L10" i="29"/>
  <c r="K10" i="29"/>
  <c r="J10" i="29"/>
  <c r="I10" i="29"/>
  <c r="H10" i="29"/>
  <c r="M9" i="29"/>
  <c r="L9" i="29"/>
  <c r="K9" i="29"/>
  <c r="J9" i="29"/>
  <c r="I9" i="29"/>
  <c r="H9" i="29"/>
  <c r="M8" i="29"/>
  <c r="L8" i="29"/>
  <c r="K8" i="29"/>
  <c r="J8" i="29"/>
  <c r="I8" i="29"/>
  <c r="H8" i="29"/>
  <c r="M7" i="29"/>
  <c r="L7" i="29"/>
  <c r="K7" i="29"/>
  <c r="I7" i="29"/>
  <c r="H7" i="29"/>
  <c r="O16" i="29" l="1"/>
  <c r="N31" i="29"/>
  <c r="N33" i="29"/>
  <c r="N16" i="29"/>
  <c r="N7" i="29"/>
  <c r="M47" i="29"/>
  <c r="O33" i="29"/>
  <c r="N39" i="29"/>
  <c r="L47" i="29"/>
  <c r="O7" i="29"/>
  <c r="M46" i="28"/>
  <c r="L46" i="28"/>
  <c r="K46" i="28"/>
  <c r="J46" i="28"/>
  <c r="I46" i="28"/>
  <c r="H46" i="28"/>
  <c r="M45" i="28"/>
  <c r="L45" i="28"/>
  <c r="K45" i="28"/>
  <c r="J45" i="28"/>
  <c r="I45" i="28"/>
  <c r="H45" i="28"/>
  <c r="M44" i="28"/>
  <c r="L44" i="28"/>
  <c r="K44" i="28"/>
  <c r="J44" i="28"/>
  <c r="I44" i="28"/>
  <c r="H44" i="28"/>
  <c r="M43" i="28"/>
  <c r="L43" i="28"/>
  <c r="K43" i="28"/>
  <c r="J43" i="28"/>
  <c r="I43" i="28"/>
  <c r="H43" i="28"/>
  <c r="M42" i="28"/>
  <c r="L42" i="28"/>
  <c r="K42" i="28"/>
  <c r="J42" i="28"/>
  <c r="I42" i="28"/>
  <c r="H42" i="28"/>
  <c r="M41" i="28"/>
  <c r="L41" i="28"/>
  <c r="K41" i="28"/>
  <c r="J41" i="28"/>
  <c r="I41" i="28"/>
  <c r="H41" i="28"/>
  <c r="M40" i="28"/>
  <c r="L40" i="28"/>
  <c r="K40" i="28"/>
  <c r="J40" i="28"/>
  <c r="I40" i="28"/>
  <c r="H40" i="28"/>
  <c r="M39" i="28"/>
  <c r="O39" i="28" s="1"/>
  <c r="L39" i="28"/>
  <c r="K39" i="28"/>
  <c r="J39" i="28"/>
  <c r="I39" i="28"/>
  <c r="H39" i="28"/>
  <c r="M38" i="28"/>
  <c r="L38" i="28"/>
  <c r="K38" i="28"/>
  <c r="J38" i="28"/>
  <c r="I38" i="28"/>
  <c r="H38" i="28"/>
  <c r="M37" i="28"/>
  <c r="L37" i="28"/>
  <c r="K37" i="28"/>
  <c r="J37" i="28"/>
  <c r="I37" i="28"/>
  <c r="H37" i="28"/>
  <c r="M36" i="28"/>
  <c r="L36" i="28"/>
  <c r="K36" i="28"/>
  <c r="J36" i="28"/>
  <c r="I36" i="28"/>
  <c r="H36" i="28"/>
  <c r="M35" i="28"/>
  <c r="L35" i="28"/>
  <c r="N33" i="28" s="1"/>
  <c r="K35" i="28"/>
  <c r="J35" i="28"/>
  <c r="I35" i="28"/>
  <c r="H35" i="28"/>
  <c r="M34" i="28"/>
  <c r="L34" i="28"/>
  <c r="K34" i="28"/>
  <c r="J34" i="28"/>
  <c r="I34" i="28"/>
  <c r="H34" i="28"/>
  <c r="M33" i="28"/>
  <c r="L33" i="28"/>
  <c r="K33" i="28"/>
  <c r="J33" i="28"/>
  <c r="I33" i="28"/>
  <c r="H33" i="28"/>
  <c r="M32" i="28"/>
  <c r="L32" i="28"/>
  <c r="K32" i="28"/>
  <c r="J32" i="28"/>
  <c r="I32" i="28"/>
  <c r="H32" i="28"/>
  <c r="O31" i="28"/>
  <c r="M31" i="28"/>
  <c r="L31" i="28"/>
  <c r="K31" i="28"/>
  <c r="J31" i="28"/>
  <c r="I31" i="28"/>
  <c r="H31" i="28"/>
  <c r="M30" i="28"/>
  <c r="L30" i="28"/>
  <c r="K30" i="28"/>
  <c r="J30" i="28"/>
  <c r="I30" i="28"/>
  <c r="H30" i="28"/>
  <c r="M29" i="28"/>
  <c r="L29" i="28"/>
  <c r="K29" i="28"/>
  <c r="J29" i="28"/>
  <c r="I29" i="28"/>
  <c r="H29" i="28"/>
  <c r="M28" i="28"/>
  <c r="L28" i="28"/>
  <c r="K28" i="28"/>
  <c r="J28" i="28"/>
  <c r="I28" i="28"/>
  <c r="H28" i="28"/>
  <c r="M27" i="28"/>
  <c r="L27" i="28"/>
  <c r="K27" i="28"/>
  <c r="J27" i="28"/>
  <c r="I27" i="28"/>
  <c r="H27" i="28"/>
  <c r="M26" i="28"/>
  <c r="L26" i="28"/>
  <c r="K26" i="28"/>
  <c r="J26" i="28"/>
  <c r="I26" i="28"/>
  <c r="H26" i="28"/>
  <c r="M25" i="28"/>
  <c r="L25" i="28"/>
  <c r="K25" i="28"/>
  <c r="J25" i="28"/>
  <c r="I25" i="28"/>
  <c r="H25" i="28"/>
  <c r="M24" i="28"/>
  <c r="L24" i="28"/>
  <c r="K24" i="28"/>
  <c r="J24" i="28"/>
  <c r="I24" i="28"/>
  <c r="H24" i="28"/>
  <c r="M23" i="28"/>
  <c r="L23" i="28"/>
  <c r="K23" i="28"/>
  <c r="J23" i="28"/>
  <c r="I23" i="28"/>
  <c r="H23" i="28"/>
  <c r="M22" i="28"/>
  <c r="L22" i="28"/>
  <c r="K22" i="28"/>
  <c r="J22" i="28"/>
  <c r="I22" i="28"/>
  <c r="H22" i="28"/>
  <c r="M21" i="28"/>
  <c r="L21" i="28"/>
  <c r="K21" i="28"/>
  <c r="J21" i="28"/>
  <c r="I21" i="28"/>
  <c r="H21" i="28"/>
  <c r="M20" i="28"/>
  <c r="L20" i="28"/>
  <c r="K20" i="28"/>
  <c r="J20" i="28"/>
  <c r="I20" i="28"/>
  <c r="H20" i="28"/>
  <c r="M19" i="28"/>
  <c r="L19" i="28"/>
  <c r="K19" i="28"/>
  <c r="J19" i="28"/>
  <c r="I19" i="28"/>
  <c r="H19" i="28"/>
  <c r="M18" i="28"/>
  <c r="L18" i="28"/>
  <c r="K18" i="28"/>
  <c r="J18" i="28"/>
  <c r="I18" i="28"/>
  <c r="H18" i="28"/>
  <c r="M17" i="28"/>
  <c r="L17" i="28"/>
  <c r="K17" i="28"/>
  <c r="J17" i="28"/>
  <c r="I17" i="28"/>
  <c r="H17" i="28"/>
  <c r="M16" i="28"/>
  <c r="O16" i="28" s="1"/>
  <c r="L16" i="28"/>
  <c r="K16" i="28"/>
  <c r="J16" i="28"/>
  <c r="I16" i="28"/>
  <c r="H16" i="28"/>
  <c r="M15" i="28"/>
  <c r="L15" i="28"/>
  <c r="K15" i="28"/>
  <c r="J15" i="28"/>
  <c r="I15" i="28"/>
  <c r="H15" i="28"/>
  <c r="M14" i="28"/>
  <c r="L14" i="28"/>
  <c r="K14" i="28"/>
  <c r="J14" i="28"/>
  <c r="I14" i="28"/>
  <c r="H14" i="28"/>
  <c r="M13" i="28"/>
  <c r="L13" i="28"/>
  <c r="K13" i="28"/>
  <c r="J13" i="28"/>
  <c r="I13" i="28"/>
  <c r="H13" i="28"/>
  <c r="M12" i="28"/>
  <c r="L12" i="28"/>
  <c r="K12" i="28"/>
  <c r="J12" i="28"/>
  <c r="I12" i="28"/>
  <c r="H12" i="28"/>
  <c r="M11" i="28"/>
  <c r="L11" i="28"/>
  <c r="K11" i="28"/>
  <c r="J11" i="28"/>
  <c r="I11" i="28"/>
  <c r="H11" i="28"/>
  <c r="M10" i="28"/>
  <c r="L10" i="28"/>
  <c r="K10" i="28"/>
  <c r="J10" i="28"/>
  <c r="I10" i="28"/>
  <c r="H10" i="28"/>
  <c r="M9" i="28"/>
  <c r="L9" i="28"/>
  <c r="K9" i="28"/>
  <c r="J9" i="28"/>
  <c r="I9" i="28"/>
  <c r="H9" i="28"/>
  <c r="M8" i="28"/>
  <c r="L8" i="28"/>
  <c r="K8" i="28"/>
  <c r="J8" i="28"/>
  <c r="I8" i="28"/>
  <c r="H8" i="28"/>
  <c r="M7" i="28"/>
  <c r="L7" i="28"/>
  <c r="K7" i="28"/>
  <c r="I7" i="28"/>
  <c r="H7" i="28"/>
  <c r="O7" i="28" l="1"/>
  <c r="M47" i="28"/>
  <c r="N31" i="28"/>
  <c r="N16" i="28"/>
  <c r="L47" i="28"/>
  <c r="O33" i="28"/>
  <c r="N39" i="28"/>
  <c r="N7" i="28"/>
  <c r="M46" i="27"/>
  <c r="L46" i="27"/>
  <c r="K46" i="27"/>
  <c r="J46" i="27"/>
  <c r="I46" i="27"/>
  <c r="H46" i="27"/>
  <c r="M45" i="27"/>
  <c r="L45" i="27"/>
  <c r="K45" i="27"/>
  <c r="J45" i="27"/>
  <c r="I45" i="27"/>
  <c r="H45" i="27"/>
  <c r="M44" i="27"/>
  <c r="L44" i="27"/>
  <c r="K44" i="27"/>
  <c r="J44" i="27"/>
  <c r="I44" i="27"/>
  <c r="H44" i="27"/>
  <c r="M43" i="27"/>
  <c r="L43" i="27"/>
  <c r="K43" i="27"/>
  <c r="J43" i="27"/>
  <c r="I43" i="27"/>
  <c r="H43" i="27"/>
  <c r="M42" i="27"/>
  <c r="L42" i="27"/>
  <c r="K42" i="27"/>
  <c r="J42" i="27"/>
  <c r="I42" i="27"/>
  <c r="H42" i="27"/>
  <c r="M41" i="27"/>
  <c r="L41" i="27"/>
  <c r="K41" i="27"/>
  <c r="J41" i="27"/>
  <c r="I41" i="27"/>
  <c r="H41" i="27"/>
  <c r="M40" i="27"/>
  <c r="L40" i="27"/>
  <c r="K40" i="27"/>
  <c r="J40" i="27"/>
  <c r="I40" i="27"/>
  <c r="H40" i="27"/>
  <c r="M39" i="27"/>
  <c r="O39" i="27" s="1"/>
  <c r="L39" i="27"/>
  <c r="K39" i="27"/>
  <c r="J39" i="27"/>
  <c r="I39" i="27"/>
  <c r="H39" i="27"/>
  <c r="M38" i="27"/>
  <c r="L38" i="27"/>
  <c r="K38" i="27"/>
  <c r="J38" i="27"/>
  <c r="I38" i="27"/>
  <c r="H38" i="27"/>
  <c r="M37" i="27"/>
  <c r="L37" i="27"/>
  <c r="K37" i="27"/>
  <c r="J37" i="27"/>
  <c r="I37" i="27"/>
  <c r="H37" i="27"/>
  <c r="M36" i="27"/>
  <c r="L36" i="27"/>
  <c r="K36" i="27"/>
  <c r="J36" i="27"/>
  <c r="I36" i="27"/>
  <c r="H36" i="27"/>
  <c r="M35" i="27"/>
  <c r="L35" i="27"/>
  <c r="K35" i="27"/>
  <c r="J35" i="27"/>
  <c r="I35" i="27"/>
  <c r="H35" i="27"/>
  <c r="M34" i="27"/>
  <c r="L34" i="27"/>
  <c r="K34" i="27"/>
  <c r="J34" i="27"/>
  <c r="I34" i="27"/>
  <c r="H34" i="27"/>
  <c r="M33" i="27"/>
  <c r="L33" i="27"/>
  <c r="K33" i="27"/>
  <c r="J33" i="27"/>
  <c r="I33" i="27"/>
  <c r="H33" i="27"/>
  <c r="M32" i="27"/>
  <c r="L32" i="27"/>
  <c r="K32" i="27"/>
  <c r="J32" i="27"/>
  <c r="I32" i="27"/>
  <c r="H32" i="27"/>
  <c r="M31" i="27"/>
  <c r="O31" i="27" s="1"/>
  <c r="L31" i="27"/>
  <c r="K31" i="27"/>
  <c r="J31" i="27"/>
  <c r="I31" i="27"/>
  <c r="H31" i="27"/>
  <c r="M30" i="27"/>
  <c r="L30" i="27"/>
  <c r="K30" i="27"/>
  <c r="J30" i="27"/>
  <c r="I30" i="27"/>
  <c r="H30" i="27"/>
  <c r="M29" i="27"/>
  <c r="L29" i="27"/>
  <c r="K29" i="27"/>
  <c r="J29" i="27"/>
  <c r="I29" i="27"/>
  <c r="H29" i="27"/>
  <c r="M28" i="27"/>
  <c r="L28" i="27"/>
  <c r="K28" i="27"/>
  <c r="J28" i="27"/>
  <c r="I28" i="27"/>
  <c r="H28" i="27"/>
  <c r="M27" i="27"/>
  <c r="L27" i="27"/>
  <c r="K27" i="27"/>
  <c r="J27" i="27"/>
  <c r="I27" i="27"/>
  <c r="H27" i="27"/>
  <c r="M26" i="27"/>
  <c r="L26" i="27"/>
  <c r="K26" i="27"/>
  <c r="J26" i="27"/>
  <c r="I26" i="27"/>
  <c r="H26" i="27"/>
  <c r="M25" i="27"/>
  <c r="L25" i="27"/>
  <c r="K25" i="27"/>
  <c r="J25" i="27"/>
  <c r="I25" i="27"/>
  <c r="H25" i="27"/>
  <c r="M24" i="27"/>
  <c r="L24" i="27"/>
  <c r="K24" i="27"/>
  <c r="J24" i="27"/>
  <c r="I24" i="27"/>
  <c r="H24" i="27"/>
  <c r="M23" i="27"/>
  <c r="L23" i="27"/>
  <c r="K23" i="27"/>
  <c r="J23" i="27"/>
  <c r="I23" i="27"/>
  <c r="H23" i="27"/>
  <c r="M22" i="27"/>
  <c r="L22" i="27"/>
  <c r="K22" i="27"/>
  <c r="J22" i="27"/>
  <c r="I22" i="27"/>
  <c r="H22" i="27"/>
  <c r="M21" i="27"/>
  <c r="L21" i="27"/>
  <c r="K21" i="27"/>
  <c r="J21" i="27"/>
  <c r="I21" i="27"/>
  <c r="H21" i="27"/>
  <c r="M20" i="27"/>
  <c r="L20" i="27"/>
  <c r="K20" i="27"/>
  <c r="J20" i="27"/>
  <c r="I20" i="27"/>
  <c r="H20" i="27"/>
  <c r="M19" i="27"/>
  <c r="L19" i="27"/>
  <c r="K19" i="27"/>
  <c r="J19" i="27"/>
  <c r="I19" i="27"/>
  <c r="H19" i="27"/>
  <c r="M18" i="27"/>
  <c r="L18" i="27"/>
  <c r="K18" i="27"/>
  <c r="J18" i="27"/>
  <c r="I18" i="27"/>
  <c r="H18" i="27"/>
  <c r="M17" i="27"/>
  <c r="L17" i="27"/>
  <c r="K17" i="27"/>
  <c r="J17" i="27"/>
  <c r="I17" i="27"/>
  <c r="H17" i="27"/>
  <c r="M16" i="27"/>
  <c r="L16" i="27"/>
  <c r="K16" i="27"/>
  <c r="J16" i="27"/>
  <c r="I16" i="27"/>
  <c r="H16" i="27"/>
  <c r="M15" i="27"/>
  <c r="L15" i="27"/>
  <c r="K15" i="27"/>
  <c r="J15" i="27"/>
  <c r="I15" i="27"/>
  <c r="H15" i="27"/>
  <c r="M14" i="27"/>
  <c r="L14" i="27"/>
  <c r="K14" i="27"/>
  <c r="J14" i="27"/>
  <c r="I14" i="27"/>
  <c r="H14" i="27"/>
  <c r="M13" i="27"/>
  <c r="L13" i="27"/>
  <c r="K13" i="27"/>
  <c r="J13" i="27"/>
  <c r="I13" i="27"/>
  <c r="H13" i="27"/>
  <c r="M12" i="27"/>
  <c r="L12" i="27"/>
  <c r="K12" i="27"/>
  <c r="J12" i="27"/>
  <c r="I12" i="27"/>
  <c r="H12" i="27"/>
  <c r="M11" i="27"/>
  <c r="L11" i="27"/>
  <c r="K11" i="27"/>
  <c r="J11" i="27"/>
  <c r="I11" i="27"/>
  <c r="H11" i="27"/>
  <c r="M10" i="27"/>
  <c r="L10" i="27"/>
  <c r="K10" i="27"/>
  <c r="J10" i="27"/>
  <c r="I10" i="27"/>
  <c r="H10" i="27"/>
  <c r="M9" i="27"/>
  <c r="L9" i="27"/>
  <c r="K9" i="27"/>
  <c r="J9" i="27"/>
  <c r="I9" i="27"/>
  <c r="H9" i="27"/>
  <c r="M8" i="27"/>
  <c r="L8" i="27"/>
  <c r="K8" i="27"/>
  <c r="J8" i="27"/>
  <c r="I8" i="27"/>
  <c r="H8" i="27"/>
  <c r="M7" i="27"/>
  <c r="M47" i="27" s="1"/>
  <c r="L7" i="27"/>
  <c r="K7" i="27"/>
  <c r="I7" i="27"/>
  <c r="H7" i="27"/>
  <c r="N33" i="27" l="1"/>
  <c r="N16" i="27"/>
  <c r="O16" i="27"/>
  <c r="N7" i="27"/>
  <c r="N31" i="27"/>
  <c r="O7" i="27"/>
  <c r="O33" i="27"/>
  <c r="N39" i="27"/>
  <c r="L47" i="27"/>
  <c r="M46" i="26"/>
  <c r="L46" i="26"/>
  <c r="K46" i="26"/>
  <c r="J46" i="26"/>
  <c r="I46" i="26"/>
  <c r="H46" i="26"/>
  <c r="M45" i="26"/>
  <c r="L45" i="26"/>
  <c r="K45" i="26"/>
  <c r="J45" i="26"/>
  <c r="I45" i="26"/>
  <c r="H45" i="26"/>
  <c r="M44" i="26"/>
  <c r="L44" i="26"/>
  <c r="K44" i="26"/>
  <c r="J44" i="26"/>
  <c r="I44" i="26"/>
  <c r="H44" i="26"/>
  <c r="M43" i="26"/>
  <c r="L43" i="26"/>
  <c r="K43" i="26"/>
  <c r="J43" i="26"/>
  <c r="I43" i="26"/>
  <c r="H43" i="26"/>
  <c r="M42" i="26"/>
  <c r="L42" i="26"/>
  <c r="K42" i="26"/>
  <c r="J42" i="26"/>
  <c r="I42" i="26"/>
  <c r="H42" i="26"/>
  <c r="M41" i="26"/>
  <c r="L41" i="26"/>
  <c r="K41" i="26"/>
  <c r="J41" i="26"/>
  <c r="I41" i="26"/>
  <c r="H41" i="26"/>
  <c r="M40" i="26"/>
  <c r="L40" i="26"/>
  <c r="K40" i="26"/>
  <c r="J40" i="26"/>
  <c r="I40" i="26"/>
  <c r="H40" i="26"/>
  <c r="M39" i="26"/>
  <c r="O39" i="26" s="1"/>
  <c r="L39" i="26"/>
  <c r="K39" i="26"/>
  <c r="J39" i="26"/>
  <c r="I39" i="26"/>
  <c r="H39" i="26"/>
  <c r="M38" i="26"/>
  <c r="L38" i="26"/>
  <c r="K38" i="26"/>
  <c r="J38" i="26"/>
  <c r="I38" i="26"/>
  <c r="H38" i="26"/>
  <c r="M37" i="26"/>
  <c r="L37" i="26"/>
  <c r="K37" i="26"/>
  <c r="J37" i="26"/>
  <c r="I37" i="26"/>
  <c r="H37" i="26"/>
  <c r="M36" i="26"/>
  <c r="L36" i="26"/>
  <c r="K36" i="26"/>
  <c r="J36" i="26"/>
  <c r="I36" i="26"/>
  <c r="H36" i="26"/>
  <c r="M35" i="26"/>
  <c r="L35" i="26"/>
  <c r="K35" i="26"/>
  <c r="J35" i="26"/>
  <c r="I35" i="26"/>
  <c r="H35" i="26"/>
  <c r="M34" i="26"/>
  <c r="L34" i="26"/>
  <c r="K34" i="26"/>
  <c r="J34" i="26"/>
  <c r="I34" i="26"/>
  <c r="H34" i="26"/>
  <c r="O33" i="26"/>
  <c r="N33" i="26"/>
  <c r="M33" i="26"/>
  <c r="L33" i="26"/>
  <c r="K33" i="26"/>
  <c r="J33" i="26"/>
  <c r="I33" i="26"/>
  <c r="H33" i="26"/>
  <c r="M32" i="26"/>
  <c r="L32" i="26"/>
  <c r="K32" i="26"/>
  <c r="J32" i="26"/>
  <c r="I32" i="26"/>
  <c r="H32" i="26"/>
  <c r="M31" i="26"/>
  <c r="L31" i="26"/>
  <c r="K31" i="26"/>
  <c r="J31" i="26"/>
  <c r="I31" i="26"/>
  <c r="H31" i="26"/>
  <c r="M30" i="26"/>
  <c r="L30" i="26"/>
  <c r="K30" i="26"/>
  <c r="J30" i="26"/>
  <c r="I30" i="26"/>
  <c r="H30" i="26"/>
  <c r="M29" i="26"/>
  <c r="L29" i="26"/>
  <c r="K29" i="26"/>
  <c r="J29" i="26"/>
  <c r="I29" i="26"/>
  <c r="H29" i="26"/>
  <c r="M28" i="26"/>
  <c r="L28" i="26"/>
  <c r="K28" i="26"/>
  <c r="J28" i="26"/>
  <c r="I28" i="26"/>
  <c r="H28" i="26"/>
  <c r="M27" i="26"/>
  <c r="L27" i="26"/>
  <c r="K27" i="26"/>
  <c r="J27" i="26"/>
  <c r="I27" i="26"/>
  <c r="H27" i="26"/>
  <c r="M26" i="26"/>
  <c r="L26" i="26"/>
  <c r="K26" i="26"/>
  <c r="J26" i="26"/>
  <c r="I26" i="26"/>
  <c r="H26" i="26"/>
  <c r="M25" i="26"/>
  <c r="L25" i="26"/>
  <c r="K25" i="26"/>
  <c r="J25" i="26"/>
  <c r="I25" i="26"/>
  <c r="H25" i="26"/>
  <c r="M24" i="26"/>
  <c r="L24" i="26"/>
  <c r="K24" i="26"/>
  <c r="J24" i="26"/>
  <c r="I24" i="26"/>
  <c r="H24" i="26"/>
  <c r="M23" i="26"/>
  <c r="L23" i="26"/>
  <c r="K23" i="26"/>
  <c r="J23" i="26"/>
  <c r="I23" i="26"/>
  <c r="H23" i="26"/>
  <c r="M22" i="26"/>
  <c r="L22" i="26"/>
  <c r="K22" i="26"/>
  <c r="J22" i="26"/>
  <c r="I22" i="26"/>
  <c r="H22" i="26"/>
  <c r="M21" i="26"/>
  <c r="L21" i="26"/>
  <c r="K21" i="26"/>
  <c r="J21" i="26"/>
  <c r="I21" i="26"/>
  <c r="H21" i="26"/>
  <c r="M20" i="26"/>
  <c r="L20" i="26"/>
  <c r="K20" i="26"/>
  <c r="J20" i="26"/>
  <c r="I20" i="26"/>
  <c r="H20" i="26"/>
  <c r="M19" i="26"/>
  <c r="L19" i="26"/>
  <c r="K19" i="26"/>
  <c r="J19" i="26"/>
  <c r="I19" i="26"/>
  <c r="H19" i="26"/>
  <c r="M18" i="26"/>
  <c r="L18" i="26"/>
  <c r="K18" i="26"/>
  <c r="J18" i="26"/>
  <c r="I18" i="26"/>
  <c r="H18" i="26"/>
  <c r="M17" i="26"/>
  <c r="L17" i="26"/>
  <c r="K17" i="26"/>
  <c r="J17" i="26"/>
  <c r="I17" i="26"/>
  <c r="H17" i="26"/>
  <c r="M16" i="26"/>
  <c r="O16" i="26" s="1"/>
  <c r="L16" i="26"/>
  <c r="N16" i="26" s="1"/>
  <c r="K16" i="26"/>
  <c r="J16" i="26"/>
  <c r="I16" i="26"/>
  <c r="H16" i="26"/>
  <c r="M15" i="26"/>
  <c r="L15" i="26"/>
  <c r="K15" i="26"/>
  <c r="J15" i="26"/>
  <c r="I15" i="26"/>
  <c r="H15" i="26"/>
  <c r="M14" i="26"/>
  <c r="L14" i="26"/>
  <c r="K14" i="26"/>
  <c r="J14" i="26"/>
  <c r="I14" i="26"/>
  <c r="H14" i="26"/>
  <c r="M13" i="26"/>
  <c r="L13" i="26"/>
  <c r="K13" i="26"/>
  <c r="J13" i="26"/>
  <c r="I13" i="26"/>
  <c r="H13" i="26"/>
  <c r="M12" i="26"/>
  <c r="L12" i="26"/>
  <c r="K12" i="26"/>
  <c r="J12" i="26"/>
  <c r="I12" i="26"/>
  <c r="H12" i="26"/>
  <c r="M11" i="26"/>
  <c r="L11" i="26"/>
  <c r="K11" i="26"/>
  <c r="J11" i="26"/>
  <c r="I11" i="26"/>
  <c r="H11" i="26"/>
  <c r="M10" i="26"/>
  <c r="L10" i="26"/>
  <c r="K10" i="26"/>
  <c r="J10" i="26"/>
  <c r="I10" i="26"/>
  <c r="H10" i="26"/>
  <c r="M9" i="26"/>
  <c r="L9" i="26"/>
  <c r="K9" i="26"/>
  <c r="J9" i="26"/>
  <c r="I9" i="26"/>
  <c r="H9" i="26"/>
  <c r="M8" i="26"/>
  <c r="L8" i="26"/>
  <c r="K8" i="26"/>
  <c r="J8" i="26"/>
  <c r="I8" i="26"/>
  <c r="H8" i="26"/>
  <c r="M7" i="26"/>
  <c r="L7" i="26"/>
  <c r="K7" i="26"/>
  <c r="I7" i="26"/>
  <c r="H7" i="26"/>
  <c r="M47" i="26" l="1"/>
  <c r="N39" i="26"/>
  <c r="L47" i="26"/>
  <c r="N31" i="26"/>
  <c r="O31" i="26"/>
  <c r="O7" i="26"/>
  <c r="N7" i="26"/>
  <c r="M46" i="25"/>
  <c r="L46" i="25"/>
  <c r="K46" i="25"/>
  <c r="J46" i="25"/>
  <c r="I46" i="25"/>
  <c r="H46" i="25"/>
  <c r="M45" i="25"/>
  <c r="L45" i="25"/>
  <c r="K45" i="25"/>
  <c r="J45" i="25"/>
  <c r="I45" i="25"/>
  <c r="H45" i="25"/>
  <c r="M44" i="25"/>
  <c r="L44" i="25"/>
  <c r="K44" i="25"/>
  <c r="J44" i="25"/>
  <c r="I44" i="25"/>
  <c r="H44" i="25"/>
  <c r="M43" i="25"/>
  <c r="L43" i="25"/>
  <c r="K43" i="25"/>
  <c r="J43" i="25"/>
  <c r="I43" i="25"/>
  <c r="H43" i="25"/>
  <c r="M42" i="25"/>
  <c r="L42" i="25"/>
  <c r="K42" i="25"/>
  <c r="J42" i="25"/>
  <c r="I42" i="25"/>
  <c r="H42" i="25"/>
  <c r="M41" i="25"/>
  <c r="L41" i="25"/>
  <c r="K41" i="25"/>
  <c r="J41" i="25"/>
  <c r="I41" i="25"/>
  <c r="H41" i="25"/>
  <c r="M40" i="25"/>
  <c r="L40" i="25"/>
  <c r="K40" i="25"/>
  <c r="J40" i="25"/>
  <c r="I40" i="25"/>
  <c r="H40" i="25"/>
  <c r="M39" i="25"/>
  <c r="O39" i="25" s="1"/>
  <c r="L39" i="25"/>
  <c r="K39" i="25"/>
  <c r="J39" i="25"/>
  <c r="I39" i="25"/>
  <c r="H39" i="25"/>
  <c r="M38" i="25"/>
  <c r="L38" i="25"/>
  <c r="K38" i="25"/>
  <c r="J38" i="25"/>
  <c r="I38" i="25"/>
  <c r="H38" i="25"/>
  <c r="M37" i="25"/>
  <c r="L37" i="25"/>
  <c r="K37" i="25"/>
  <c r="J37" i="25"/>
  <c r="I37" i="25"/>
  <c r="H37" i="25"/>
  <c r="M36" i="25"/>
  <c r="L36" i="25"/>
  <c r="K36" i="25"/>
  <c r="J36" i="25"/>
  <c r="I36" i="25"/>
  <c r="H36" i="25"/>
  <c r="M35" i="25"/>
  <c r="L35" i="25"/>
  <c r="K35" i="25"/>
  <c r="J35" i="25"/>
  <c r="I35" i="25"/>
  <c r="H35" i="25"/>
  <c r="M34" i="25"/>
  <c r="L34" i="25"/>
  <c r="K34" i="25"/>
  <c r="J34" i="25"/>
  <c r="I34" i="25"/>
  <c r="H34" i="25"/>
  <c r="M33" i="25"/>
  <c r="L33" i="25"/>
  <c r="K33" i="25"/>
  <c r="J33" i="25"/>
  <c r="I33" i="25"/>
  <c r="H33" i="25"/>
  <c r="M32" i="25"/>
  <c r="L32" i="25"/>
  <c r="K32" i="25"/>
  <c r="J32" i="25"/>
  <c r="I32" i="25"/>
  <c r="H32" i="25"/>
  <c r="M31" i="25"/>
  <c r="L31" i="25"/>
  <c r="K31" i="25"/>
  <c r="J31" i="25"/>
  <c r="I31" i="25"/>
  <c r="H31" i="25"/>
  <c r="M30" i="25"/>
  <c r="L30" i="25"/>
  <c r="K30" i="25"/>
  <c r="J30" i="25"/>
  <c r="I30" i="25"/>
  <c r="H30" i="25"/>
  <c r="M29" i="25"/>
  <c r="L29" i="25"/>
  <c r="K29" i="25"/>
  <c r="J29" i="25"/>
  <c r="I29" i="25"/>
  <c r="H29" i="25"/>
  <c r="M28" i="25"/>
  <c r="L28" i="25"/>
  <c r="K28" i="25"/>
  <c r="J28" i="25"/>
  <c r="I28" i="25"/>
  <c r="H28" i="25"/>
  <c r="M27" i="25"/>
  <c r="L27" i="25"/>
  <c r="K27" i="25"/>
  <c r="J27" i="25"/>
  <c r="I27" i="25"/>
  <c r="H27" i="25"/>
  <c r="M26" i="25"/>
  <c r="L26" i="25"/>
  <c r="K26" i="25"/>
  <c r="J26" i="25"/>
  <c r="I26" i="25"/>
  <c r="H26" i="25"/>
  <c r="M25" i="25"/>
  <c r="L25" i="25"/>
  <c r="K25" i="25"/>
  <c r="J25" i="25"/>
  <c r="I25" i="25"/>
  <c r="H25" i="25"/>
  <c r="M24" i="25"/>
  <c r="L24" i="25"/>
  <c r="K24" i="25"/>
  <c r="J24" i="25"/>
  <c r="I24" i="25"/>
  <c r="H24" i="25"/>
  <c r="M23" i="25"/>
  <c r="L23" i="25"/>
  <c r="K23" i="25"/>
  <c r="J23" i="25"/>
  <c r="I23" i="25"/>
  <c r="H23" i="25"/>
  <c r="M22" i="25"/>
  <c r="L22" i="25"/>
  <c r="K22" i="25"/>
  <c r="J22" i="25"/>
  <c r="I22" i="25"/>
  <c r="H22" i="25"/>
  <c r="M21" i="25"/>
  <c r="L21" i="25"/>
  <c r="K21" i="25"/>
  <c r="J21" i="25"/>
  <c r="I21" i="25"/>
  <c r="H21" i="25"/>
  <c r="M20" i="25"/>
  <c r="L20" i="25"/>
  <c r="K20" i="25"/>
  <c r="J20" i="25"/>
  <c r="I20" i="25"/>
  <c r="H20" i="25"/>
  <c r="M19" i="25"/>
  <c r="L19" i="25"/>
  <c r="K19" i="25"/>
  <c r="J19" i="25"/>
  <c r="I19" i="25"/>
  <c r="H19" i="25"/>
  <c r="M18" i="25"/>
  <c r="L18" i="25"/>
  <c r="K18" i="25"/>
  <c r="J18" i="25"/>
  <c r="I18" i="25"/>
  <c r="H18" i="25"/>
  <c r="M17" i="25"/>
  <c r="L17" i="25"/>
  <c r="K17" i="25"/>
  <c r="J17" i="25"/>
  <c r="I17" i="25"/>
  <c r="H17" i="25"/>
  <c r="M16" i="25"/>
  <c r="L16" i="25"/>
  <c r="K16" i="25"/>
  <c r="J16" i="25"/>
  <c r="I16" i="25"/>
  <c r="H16" i="25"/>
  <c r="M15" i="25"/>
  <c r="L15" i="25"/>
  <c r="K15" i="25"/>
  <c r="J15" i="25"/>
  <c r="I15" i="25"/>
  <c r="H15" i="25"/>
  <c r="M14" i="25"/>
  <c r="L14" i="25"/>
  <c r="K14" i="25"/>
  <c r="J14" i="25"/>
  <c r="I14" i="25"/>
  <c r="H14" i="25"/>
  <c r="M13" i="25"/>
  <c r="L13" i="25"/>
  <c r="K13" i="25"/>
  <c r="J13" i="25"/>
  <c r="I13" i="25"/>
  <c r="H13" i="25"/>
  <c r="M12" i="25"/>
  <c r="L12" i="25"/>
  <c r="K12" i="25"/>
  <c r="J12" i="25"/>
  <c r="I12" i="25"/>
  <c r="H12" i="25"/>
  <c r="M11" i="25"/>
  <c r="L11" i="25"/>
  <c r="K11" i="25"/>
  <c r="J11" i="25"/>
  <c r="I11" i="25"/>
  <c r="H11" i="25"/>
  <c r="M10" i="25"/>
  <c r="L10" i="25"/>
  <c r="K10" i="25"/>
  <c r="J10" i="25"/>
  <c r="I10" i="25"/>
  <c r="H10" i="25"/>
  <c r="M9" i="25"/>
  <c r="L9" i="25"/>
  <c r="K9" i="25"/>
  <c r="J9" i="25"/>
  <c r="I9" i="25"/>
  <c r="H9" i="25"/>
  <c r="M8" i="25"/>
  <c r="L8" i="25"/>
  <c r="K8" i="25"/>
  <c r="J8" i="25"/>
  <c r="I8" i="25"/>
  <c r="H8" i="25"/>
  <c r="M7" i="25"/>
  <c r="L7" i="25"/>
  <c r="K7" i="25"/>
  <c r="I7" i="25"/>
  <c r="H7" i="25"/>
  <c r="O16" i="25" l="1"/>
  <c r="N33" i="25"/>
  <c r="O31" i="25"/>
  <c r="M47" i="25"/>
  <c r="O7" i="25"/>
  <c r="N31" i="25"/>
  <c r="N16" i="25"/>
  <c r="L47" i="25"/>
  <c r="O33" i="25"/>
  <c r="N39" i="25"/>
  <c r="N7" i="25"/>
  <c r="M46" i="24"/>
  <c r="L46" i="24"/>
  <c r="K46" i="24"/>
  <c r="J46" i="24"/>
  <c r="I46" i="24"/>
  <c r="H46" i="24"/>
  <c r="M45" i="24"/>
  <c r="L45" i="24"/>
  <c r="K45" i="24"/>
  <c r="J45" i="24"/>
  <c r="I45" i="24"/>
  <c r="H45" i="24"/>
  <c r="M44" i="24"/>
  <c r="L44" i="24"/>
  <c r="K44" i="24"/>
  <c r="J44" i="24"/>
  <c r="I44" i="24"/>
  <c r="H44" i="24"/>
  <c r="M43" i="24"/>
  <c r="L43" i="24"/>
  <c r="K43" i="24"/>
  <c r="J43" i="24"/>
  <c r="I43" i="24"/>
  <c r="H43" i="24"/>
  <c r="M42" i="24"/>
  <c r="L42" i="24"/>
  <c r="K42" i="24"/>
  <c r="J42" i="24"/>
  <c r="I42" i="24"/>
  <c r="H42" i="24"/>
  <c r="M41" i="24"/>
  <c r="L41" i="24"/>
  <c r="K41" i="24"/>
  <c r="J41" i="24"/>
  <c r="I41" i="24"/>
  <c r="H41" i="24"/>
  <c r="M40" i="24"/>
  <c r="L40" i="24"/>
  <c r="K40" i="24"/>
  <c r="J40" i="24"/>
  <c r="I40" i="24"/>
  <c r="H40" i="24"/>
  <c r="O39" i="24"/>
  <c r="N39" i="24"/>
  <c r="M39" i="24"/>
  <c r="L39" i="24"/>
  <c r="K39" i="24"/>
  <c r="J39" i="24"/>
  <c r="I39" i="24"/>
  <c r="H39" i="24"/>
  <c r="M38" i="24"/>
  <c r="L38" i="24"/>
  <c r="K38" i="24"/>
  <c r="J38" i="24"/>
  <c r="I38" i="24"/>
  <c r="H38" i="24"/>
  <c r="M37" i="24"/>
  <c r="L37" i="24"/>
  <c r="K37" i="24"/>
  <c r="J37" i="24"/>
  <c r="I37" i="24"/>
  <c r="H37" i="24"/>
  <c r="M36" i="24"/>
  <c r="L36" i="24"/>
  <c r="K36" i="24"/>
  <c r="J36" i="24"/>
  <c r="I36" i="24"/>
  <c r="H36" i="24"/>
  <c r="M35" i="24"/>
  <c r="L35" i="24"/>
  <c r="K35" i="24"/>
  <c r="J35" i="24"/>
  <c r="I35" i="24"/>
  <c r="H35" i="24"/>
  <c r="M34" i="24"/>
  <c r="L34" i="24"/>
  <c r="K34" i="24"/>
  <c r="J34" i="24"/>
  <c r="I34" i="24"/>
  <c r="H34" i="24"/>
  <c r="M33" i="24"/>
  <c r="L33" i="24"/>
  <c r="K33" i="24"/>
  <c r="J33" i="24"/>
  <c r="I33" i="24"/>
  <c r="H33" i="24"/>
  <c r="M32" i="24"/>
  <c r="O31" i="24" s="1"/>
  <c r="L32" i="24"/>
  <c r="K32" i="24"/>
  <c r="J32" i="24"/>
  <c r="I32" i="24"/>
  <c r="H32" i="24"/>
  <c r="M31" i="24"/>
  <c r="L31" i="24"/>
  <c r="K31" i="24"/>
  <c r="J31" i="24"/>
  <c r="I31" i="24"/>
  <c r="H31" i="24"/>
  <c r="M30" i="24"/>
  <c r="L30" i="24"/>
  <c r="K30" i="24"/>
  <c r="J30" i="24"/>
  <c r="I30" i="24"/>
  <c r="H30" i="24"/>
  <c r="M29" i="24"/>
  <c r="L29" i="24"/>
  <c r="K29" i="24"/>
  <c r="J29" i="24"/>
  <c r="I29" i="24"/>
  <c r="H29" i="24"/>
  <c r="M28" i="24"/>
  <c r="L28" i="24"/>
  <c r="K28" i="24"/>
  <c r="J28" i="24"/>
  <c r="I28" i="24"/>
  <c r="H28" i="24"/>
  <c r="M27" i="24"/>
  <c r="L27" i="24"/>
  <c r="K27" i="24"/>
  <c r="J27" i="24"/>
  <c r="I27" i="24"/>
  <c r="H27" i="24"/>
  <c r="M26" i="24"/>
  <c r="L26" i="24"/>
  <c r="K26" i="24"/>
  <c r="J26" i="24"/>
  <c r="I26" i="24"/>
  <c r="H26" i="24"/>
  <c r="M25" i="24"/>
  <c r="L25" i="24"/>
  <c r="K25" i="24"/>
  <c r="J25" i="24"/>
  <c r="I25" i="24"/>
  <c r="H25" i="24"/>
  <c r="M24" i="24"/>
  <c r="L24" i="24"/>
  <c r="K24" i="24"/>
  <c r="J24" i="24"/>
  <c r="I24" i="24"/>
  <c r="H24" i="24"/>
  <c r="M23" i="24"/>
  <c r="L23" i="24"/>
  <c r="K23" i="24"/>
  <c r="J23" i="24"/>
  <c r="I23" i="24"/>
  <c r="H23" i="24"/>
  <c r="M22" i="24"/>
  <c r="L22" i="24"/>
  <c r="K22" i="24"/>
  <c r="J22" i="24"/>
  <c r="I22" i="24"/>
  <c r="H22" i="24"/>
  <c r="M21" i="24"/>
  <c r="L21" i="24"/>
  <c r="K21" i="24"/>
  <c r="J21" i="24"/>
  <c r="I21" i="24"/>
  <c r="H21" i="24"/>
  <c r="M20" i="24"/>
  <c r="L20" i="24"/>
  <c r="K20" i="24"/>
  <c r="J20" i="24"/>
  <c r="I20" i="24"/>
  <c r="H20" i="24"/>
  <c r="M19" i="24"/>
  <c r="L19" i="24"/>
  <c r="K19" i="24"/>
  <c r="J19" i="24"/>
  <c r="I19" i="24"/>
  <c r="H19" i="24"/>
  <c r="M18" i="24"/>
  <c r="L18" i="24"/>
  <c r="K18" i="24"/>
  <c r="J18" i="24"/>
  <c r="I18" i="24"/>
  <c r="H18" i="24"/>
  <c r="M17" i="24"/>
  <c r="L17" i="24"/>
  <c r="K17" i="24"/>
  <c r="J17" i="24"/>
  <c r="I17" i="24"/>
  <c r="H17" i="24"/>
  <c r="O16" i="24"/>
  <c r="M16" i="24"/>
  <c r="L16" i="24"/>
  <c r="K16" i="24"/>
  <c r="J16" i="24"/>
  <c r="I16" i="24"/>
  <c r="H16" i="24"/>
  <c r="M15" i="24"/>
  <c r="L15" i="24"/>
  <c r="K15" i="24"/>
  <c r="J15" i="24"/>
  <c r="I15" i="24"/>
  <c r="H15" i="24"/>
  <c r="M14" i="24"/>
  <c r="L14" i="24"/>
  <c r="K14" i="24"/>
  <c r="J14" i="24"/>
  <c r="I14" i="24"/>
  <c r="H14" i="24"/>
  <c r="M13" i="24"/>
  <c r="L13" i="24"/>
  <c r="K13" i="24"/>
  <c r="J13" i="24"/>
  <c r="I13" i="24"/>
  <c r="H13" i="24"/>
  <c r="M12" i="24"/>
  <c r="L12" i="24"/>
  <c r="K12" i="24"/>
  <c r="J12" i="24"/>
  <c r="I12" i="24"/>
  <c r="H12" i="24"/>
  <c r="M11" i="24"/>
  <c r="L11" i="24"/>
  <c r="K11" i="24"/>
  <c r="J11" i="24"/>
  <c r="I11" i="24"/>
  <c r="H11" i="24"/>
  <c r="M10" i="24"/>
  <c r="L10" i="24"/>
  <c r="K10" i="24"/>
  <c r="J10" i="24"/>
  <c r="I10" i="24"/>
  <c r="H10" i="24"/>
  <c r="M9" i="24"/>
  <c r="L9" i="24"/>
  <c r="K9" i="24"/>
  <c r="J9" i="24"/>
  <c r="I9" i="24"/>
  <c r="H9" i="24"/>
  <c r="M8" i="24"/>
  <c r="L8" i="24"/>
  <c r="K8" i="24"/>
  <c r="J8" i="24"/>
  <c r="I8" i="24"/>
  <c r="H8" i="24"/>
  <c r="M7" i="24"/>
  <c r="O7" i="24" s="1"/>
  <c r="L7" i="24"/>
  <c r="K7" i="24"/>
  <c r="I7" i="24"/>
  <c r="H7" i="24"/>
  <c r="N16" i="24" l="1"/>
  <c r="N31" i="24"/>
  <c r="L47" i="24"/>
  <c r="O33" i="24"/>
  <c r="M47" i="24"/>
  <c r="N7" i="24"/>
  <c r="N33" i="24"/>
  <c r="M46" i="23"/>
  <c r="L46" i="23"/>
  <c r="K46" i="23"/>
  <c r="J46" i="23"/>
  <c r="I46" i="23"/>
  <c r="H46" i="23"/>
  <c r="M45" i="23"/>
  <c r="L45" i="23"/>
  <c r="K45" i="23"/>
  <c r="J45" i="23"/>
  <c r="I45" i="23"/>
  <c r="H45" i="23"/>
  <c r="M44" i="23"/>
  <c r="L44" i="23"/>
  <c r="K44" i="23"/>
  <c r="J44" i="23"/>
  <c r="I44" i="23"/>
  <c r="H44" i="23"/>
  <c r="M43" i="23"/>
  <c r="L43" i="23"/>
  <c r="K43" i="23"/>
  <c r="J43" i="23"/>
  <c r="I43" i="23"/>
  <c r="H43" i="23"/>
  <c r="M42" i="23"/>
  <c r="L42" i="23"/>
  <c r="K42" i="23"/>
  <c r="J42" i="23"/>
  <c r="I42" i="23"/>
  <c r="H42" i="23"/>
  <c r="M41" i="23"/>
  <c r="L41" i="23"/>
  <c r="K41" i="23"/>
  <c r="J41" i="23"/>
  <c r="I41" i="23"/>
  <c r="H41" i="23"/>
  <c r="M40" i="23"/>
  <c r="L40" i="23"/>
  <c r="K40" i="23"/>
  <c r="J40" i="23"/>
  <c r="I40" i="23"/>
  <c r="H40" i="23"/>
  <c r="M39" i="23"/>
  <c r="L39" i="23"/>
  <c r="K39" i="23"/>
  <c r="J39" i="23"/>
  <c r="I39" i="23"/>
  <c r="H39" i="23"/>
  <c r="M38" i="23"/>
  <c r="L38" i="23"/>
  <c r="K38" i="23"/>
  <c r="J38" i="23"/>
  <c r="I38" i="23"/>
  <c r="H38" i="23"/>
  <c r="M37" i="23"/>
  <c r="L37" i="23"/>
  <c r="K37" i="23"/>
  <c r="J37" i="23"/>
  <c r="I37" i="23"/>
  <c r="H37" i="23"/>
  <c r="M36" i="23"/>
  <c r="L36" i="23"/>
  <c r="K36" i="23"/>
  <c r="J36" i="23"/>
  <c r="I36" i="23"/>
  <c r="H36" i="23"/>
  <c r="M35" i="23"/>
  <c r="L35" i="23"/>
  <c r="K35" i="23"/>
  <c r="J35" i="23"/>
  <c r="I35" i="23"/>
  <c r="H35" i="23"/>
  <c r="M34" i="23"/>
  <c r="L34" i="23"/>
  <c r="K34" i="23"/>
  <c r="J34" i="23"/>
  <c r="I34" i="23"/>
  <c r="H34" i="23"/>
  <c r="M33" i="23"/>
  <c r="L33" i="23"/>
  <c r="N33" i="23" s="1"/>
  <c r="K33" i="23"/>
  <c r="J33" i="23"/>
  <c r="I33" i="23"/>
  <c r="H33" i="23"/>
  <c r="M32" i="23"/>
  <c r="L32" i="23"/>
  <c r="K32" i="23"/>
  <c r="J32" i="23"/>
  <c r="I32" i="23"/>
  <c r="H32" i="23"/>
  <c r="M31" i="23"/>
  <c r="O31" i="23" s="1"/>
  <c r="L31" i="23"/>
  <c r="N31" i="23" s="1"/>
  <c r="K31" i="23"/>
  <c r="J31" i="23"/>
  <c r="I31" i="23"/>
  <c r="H31" i="23"/>
  <c r="M30" i="23"/>
  <c r="L30" i="23"/>
  <c r="K30" i="23"/>
  <c r="J30" i="23"/>
  <c r="I30" i="23"/>
  <c r="H30" i="23"/>
  <c r="M29" i="23"/>
  <c r="L29" i="23"/>
  <c r="K29" i="23"/>
  <c r="J29" i="23"/>
  <c r="I29" i="23"/>
  <c r="H29" i="23"/>
  <c r="M28" i="23"/>
  <c r="L28" i="23"/>
  <c r="K28" i="23"/>
  <c r="J28" i="23"/>
  <c r="I28" i="23"/>
  <c r="H28" i="23"/>
  <c r="M27" i="23"/>
  <c r="L27" i="23"/>
  <c r="K27" i="23"/>
  <c r="J27" i="23"/>
  <c r="I27" i="23"/>
  <c r="H27" i="23"/>
  <c r="M26" i="23"/>
  <c r="L26" i="23"/>
  <c r="K26" i="23"/>
  <c r="J26" i="23"/>
  <c r="I26" i="23"/>
  <c r="H26" i="23"/>
  <c r="M25" i="23"/>
  <c r="L25" i="23"/>
  <c r="K25" i="23"/>
  <c r="J25" i="23"/>
  <c r="I25" i="23"/>
  <c r="H25" i="23"/>
  <c r="M24" i="23"/>
  <c r="L24" i="23"/>
  <c r="K24" i="23"/>
  <c r="J24" i="23"/>
  <c r="I24" i="23"/>
  <c r="H24" i="23"/>
  <c r="M23" i="23"/>
  <c r="L23" i="23"/>
  <c r="K23" i="23"/>
  <c r="J23" i="23"/>
  <c r="I23" i="23"/>
  <c r="H23" i="23"/>
  <c r="M22" i="23"/>
  <c r="L22" i="23"/>
  <c r="K22" i="23"/>
  <c r="J22" i="23"/>
  <c r="I22" i="23"/>
  <c r="H22" i="23"/>
  <c r="M21" i="23"/>
  <c r="L21" i="23"/>
  <c r="K21" i="23"/>
  <c r="J21" i="23"/>
  <c r="I21" i="23"/>
  <c r="H21" i="23"/>
  <c r="M20" i="23"/>
  <c r="L20" i="23"/>
  <c r="K20" i="23"/>
  <c r="J20" i="23"/>
  <c r="I20" i="23"/>
  <c r="H20" i="23"/>
  <c r="M19" i="23"/>
  <c r="L19" i="23"/>
  <c r="K19" i="23"/>
  <c r="J19" i="23"/>
  <c r="I19" i="23"/>
  <c r="H19" i="23"/>
  <c r="M18" i="23"/>
  <c r="L18" i="23"/>
  <c r="K18" i="23"/>
  <c r="J18" i="23"/>
  <c r="I18" i="23"/>
  <c r="H18" i="23"/>
  <c r="M17" i="23"/>
  <c r="L17" i="23"/>
  <c r="K17" i="23"/>
  <c r="J17" i="23"/>
  <c r="I17" i="23"/>
  <c r="H17" i="23"/>
  <c r="M16" i="23"/>
  <c r="L16" i="23"/>
  <c r="K16" i="23"/>
  <c r="J16" i="23"/>
  <c r="I16" i="23"/>
  <c r="H16" i="23"/>
  <c r="M15" i="23"/>
  <c r="L15" i="23"/>
  <c r="K15" i="23"/>
  <c r="J15" i="23"/>
  <c r="I15" i="23"/>
  <c r="H15" i="23"/>
  <c r="M14" i="23"/>
  <c r="L14" i="23"/>
  <c r="K14" i="23"/>
  <c r="J14" i="23"/>
  <c r="I14" i="23"/>
  <c r="H14" i="23"/>
  <c r="M13" i="23"/>
  <c r="L13" i="23"/>
  <c r="K13" i="23"/>
  <c r="J13" i="23"/>
  <c r="I13" i="23"/>
  <c r="H13" i="23"/>
  <c r="M12" i="23"/>
  <c r="L12" i="23"/>
  <c r="K12" i="23"/>
  <c r="J12" i="23"/>
  <c r="I12" i="23"/>
  <c r="H12" i="23"/>
  <c r="M11" i="23"/>
  <c r="L11" i="23"/>
  <c r="K11" i="23"/>
  <c r="J11" i="23"/>
  <c r="I11" i="23"/>
  <c r="H11" i="23"/>
  <c r="M10" i="23"/>
  <c r="L10" i="23"/>
  <c r="K10" i="23"/>
  <c r="J10" i="23"/>
  <c r="I10" i="23"/>
  <c r="H10" i="23"/>
  <c r="M9" i="23"/>
  <c r="L9" i="23"/>
  <c r="K9" i="23"/>
  <c r="J9" i="23"/>
  <c r="I9" i="23"/>
  <c r="H9" i="23"/>
  <c r="M8" i="23"/>
  <c r="L8" i="23"/>
  <c r="K8" i="23"/>
  <c r="J8" i="23"/>
  <c r="I8" i="23"/>
  <c r="H8" i="23"/>
  <c r="M7" i="23"/>
  <c r="L7" i="23"/>
  <c r="N7" i="23" s="1"/>
  <c r="K7" i="23"/>
  <c r="I7" i="23"/>
  <c r="H7" i="23"/>
  <c r="O16" i="23" l="1"/>
  <c r="N16" i="23"/>
  <c r="N39" i="23"/>
  <c r="O39" i="23"/>
  <c r="M47" i="23"/>
  <c r="O33" i="23"/>
  <c r="L47" i="23"/>
  <c r="O7" i="23"/>
  <c r="M46" i="22"/>
  <c r="L46" i="22"/>
  <c r="K46" i="22"/>
  <c r="J46" i="22"/>
  <c r="I46" i="22"/>
  <c r="H46" i="22"/>
  <c r="M45" i="22"/>
  <c r="L45" i="22"/>
  <c r="K45" i="22"/>
  <c r="J45" i="22"/>
  <c r="I45" i="22"/>
  <c r="H45" i="22"/>
  <c r="M44" i="22"/>
  <c r="L44" i="22"/>
  <c r="K44" i="22"/>
  <c r="J44" i="22"/>
  <c r="I44" i="22"/>
  <c r="H44" i="22"/>
  <c r="M43" i="22"/>
  <c r="L43" i="22"/>
  <c r="K43" i="22"/>
  <c r="J43" i="22"/>
  <c r="I43" i="22"/>
  <c r="H43" i="22"/>
  <c r="M42" i="22"/>
  <c r="L42" i="22"/>
  <c r="K42" i="22"/>
  <c r="J42" i="22"/>
  <c r="I42" i="22"/>
  <c r="H42" i="22"/>
  <c r="M41" i="22"/>
  <c r="L41" i="22"/>
  <c r="K41" i="22"/>
  <c r="J41" i="22"/>
  <c r="I41" i="22"/>
  <c r="H41" i="22"/>
  <c r="M40" i="22"/>
  <c r="L40" i="22"/>
  <c r="K40" i="22"/>
  <c r="J40" i="22"/>
  <c r="I40" i="22"/>
  <c r="H40" i="22"/>
  <c r="M39" i="22"/>
  <c r="O39" i="22" s="1"/>
  <c r="L39" i="22"/>
  <c r="K39" i="22"/>
  <c r="J39" i="22"/>
  <c r="I39" i="22"/>
  <c r="H39" i="22"/>
  <c r="M38" i="22"/>
  <c r="L38" i="22"/>
  <c r="K38" i="22"/>
  <c r="J38" i="22"/>
  <c r="I38" i="22"/>
  <c r="H38" i="22"/>
  <c r="M37" i="22"/>
  <c r="L37" i="22"/>
  <c r="K37" i="22"/>
  <c r="J37" i="22"/>
  <c r="I37" i="22"/>
  <c r="H37" i="22"/>
  <c r="M36" i="22"/>
  <c r="O33" i="22" s="1"/>
  <c r="L36" i="22"/>
  <c r="K36" i="22"/>
  <c r="J36" i="22"/>
  <c r="I36" i="22"/>
  <c r="H36" i="22"/>
  <c r="M35" i="22"/>
  <c r="L35" i="22"/>
  <c r="K35" i="22"/>
  <c r="J35" i="22"/>
  <c r="I35" i="22"/>
  <c r="H35" i="22"/>
  <c r="M34" i="22"/>
  <c r="L34" i="22"/>
  <c r="K34" i="22"/>
  <c r="J34" i="22"/>
  <c r="I34" i="22"/>
  <c r="H34" i="22"/>
  <c r="M33" i="22"/>
  <c r="L33" i="22"/>
  <c r="K33" i="22"/>
  <c r="J33" i="22"/>
  <c r="I33" i="22"/>
  <c r="H33" i="22"/>
  <c r="M32" i="22"/>
  <c r="L32" i="22"/>
  <c r="K32" i="22"/>
  <c r="J32" i="22"/>
  <c r="I32" i="22"/>
  <c r="H32" i="22"/>
  <c r="M31" i="22"/>
  <c r="O31" i="22" s="1"/>
  <c r="L31" i="22"/>
  <c r="N31" i="22" s="1"/>
  <c r="K31" i="22"/>
  <c r="J31" i="22"/>
  <c r="I31" i="22"/>
  <c r="H31" i="22"/>
  <c r="M30" i="22"/>
  <c r="L30" i="22"/>
  <c r="K30" i="22"/>
  <c r="J30" i="22"/>
  <c r="I30" i="22"/>
  <c r="H30" i="22"/>
  <c r="M29" i="22"/>
  <c r="L29" i="22"/>
  <c r="K29" i="22"/>
  <c r="J29" i="22"/>
  <c r="I29" i="22"/>
  <c r="H29" i="22"/>
  <c r="M28" i="22"/>
  <c r="L28" i="22"/>
  <c r="K28" i="22"/>
  <c r="J28" i="22"/>
  <c r="I28" i="22"/>
  <c r="H28" i="22"/>
  <c r="M27" i="22"/>
  <c r="L27" i="22"/>
  <c r="K27" i="22"/>
  <c r="J27" i="22"/>
  <c r="I27" i="22"/>
  <c r="H27" i="22"/>
  <c r="M26" i="22"/>
  <c r="L26" i="22"/>
  <c r="K26" i="22"/>
  <c r="J26" i="22"/>
  <c r="I26" i="22"/>
  <c r="H26" i="22"/>
  <c r="M25" i="22"/>
  <c r="L25" i="22"/>
  <c r="K25" i="22"/>
  <c r="J25" i="22"/>
  <c r="I25" i="22"/>
  <c r="H25" i="22"/>
  <c r="M24" i="22"/>
  <c r="L24" i="22"/>
  <c r="K24" i="22"/>
  <c r="J24" i="22"/>
  <c r="I24" i="22"/>
  <c r="H24" i="22"/>
  <c r="M23" i="22"/>
  <c r="L23" i="22"/>
  <c r="K23" i="22"/>
  <c r="J23" i="22"/>
  <c r="I23" i="22"/>
  <c r="H23" i="22"/>
  <c r="M22" i="22"/>
  <c r="L22" i="22"/>
  <c r="K22" i="22"/>
  <c r="J22" i="22"/>
  <c r="I22" i="22"/>
  <c r="H22" i="22"/>
  <c r="M21" i="22"/>
  <c r="L21" i="22"/>
  <c r="K21" i="22"/>
  <c r="J21" i="22"/>
  <c r="I21" i="22"/>
  <c r="H21" i="22"/>
  <c r="M20" i="22"/>
  <c r="L20" i="22"/>
  <c r="K20" i="22"/>
  <c r="J20" i="22"/>
  <c r="I20" i="22"/>
  <c r="H20" i="22"/>
  <c r="M19" i="22"/>
  <c r="L19" i="22"/>
  <c r="K19" i="22"/>
  <c r="J19" i="22"/>
  <c r="I19" i="22"/>
  <c r="H19" i="22"/>
  <c r="M18" i="22"/>
  <c r="L18" i="22"/>
  <c r="K18" i="22"/>
  <c r="J18" i="22"/>
  <c r="I18" i="22"/>
  <c r="H18" i="22"/>
  <c r="M17" i="22"/>
  <c r="L17" i="22"/>
  <c r="K17" i="22"/>
  <c r="J17" i="22"/>
  <c r="I17" i="22"/>
  <c r="H17" i="22"/>
  <c r="M16" i="22"/>
  <c r="O16" i="22" s="1"/>
  <c r="L16" i="22"/>
  <c r="K16" i="22"/>
  <c r="J16" i="22"/>
  <c r="I16" i="22"/>
  <c r="H16" i="22"/>
  <c r="M15" i="22"/>
  <c r="L15" i="22"/>
  <c r="K15" i="22"/>
  <c r="J15" i="22"/>
  <c r="I15" i="22"/>
  <c r="H15" i="22"/>
  <c r="M14" i="22"/>
  <c r="L14" i="22"/>
  <c r="K14" i="22"/>
  <c r="J14" i="22"/>
  <c r="I14" i="22"/>
  <c r="H14" i="22"/>
  <c r="M13" i="22"/>
  <c r="L13" i="22"/>
  <c r="K13" i="22"/>
  <c r="J13" i="22"/>
  <c r="I13" i="22"/>
  <c r="H13" i="22"/>
  <c r="M12" i="22"/>
  <c r="L12" i="22"/>
  <c r="K12" i="22"/>
  <c r="J12" i="22"/>
  <c r="I12" i="22"/>
  <c r="H12" i="22"/>
  <c r="M11" i="22"/>
  <c r="L11" i="22"/>
  <c r="K11" i="22"/>
  <c r="J11" i="22"/>
  <c r="I11" i="22"/>
  <c r="H11" i="22"/>
  <c r="M10" i="22"/>
  <c r="L10" i="22"/>
  <c r="K10" i="22"/>
  <c r="J10" i="22"/>
  <c r="I10" i="22"/>
  <c r="H10" i="22"/>
  <c r="M9" i="22"/>
  <c r="L9" i="22"/>
  <c r="K9" i="22"/>
  <c r="J9" i="22"/>
  <c r="I9" i="22"/>
  <c r="H9" i="22"/>
  <c r="M8" i="22"/>
  <c r="L8" i="22"/>
  <c r="K8" i="22"/>
  <c r="J8" i="22"/>
  <c r="I8" i="22"/>
  <c r="H8" i="22"/>
  <c r="M7" i="22"/>
  <c r="L7" i="22"/>
  <c r="N7" i="22" s="1"/>
  <c r="K7" i="22"/>
  <c r="I7" i="22"/>
  <c r="H7" i="22"/>
  <c r="N39" i="22" l="1"/>
  <c r="N33" i="22"/>
  <c r="M47" i="22"/>
  <c r="N16" i="22"/>
  <c r="L47" i="22"/>
  <c r="O7" i="22"/>
  <c r="M46" i="21"/>
  <c r="L46" i="21"/>
  <c r="K46" i="21"/>
  <c r="J46" i="21"/>
  <c r="I46" i="21"/>
  <c r="H46" i="21"/>
  <c r="M45" i="21"/>
  <c r="L45" i="21"/>
  <c r="K45" i="21"/>
  <c r="J45" i="21"/>
  <c r="I45" i="21"/>
  <c r="H45" i="21"/>
  <c r="M44" i="21"/>
  <c r="L44" i="21"/>
  <c r="K44" i="21"/>
  <c r="J44" i="21"/>
  <c r="I44" i="21"/>
  <c r="H44" i="21"/>
  <c r="M43" i="21"/>
  <c r="L43" i="21"/>
  <c r="K43" i="21"/>
  <c r="J43" i="21"/>
  <c r="I43" i="21"/>
  <c r="H43" i="21"/>
  <c r="M42" i="21"/>
  <c r="L42" i="21"/>
  <c r="K42" i="21"/>
  <c r="J42" i="21"/>
  <c r="I42" i="21"/>
  <c r="H42" i="21"/>
  <c r="M41" i="21"/>
  <c r="L41" i="21"/>
  <c r="K41" i="21"/>
  <c r="J41" i="21"/>
  <c r="I41" i="21"/>
  <c r="H41" i="21"/>
  <c r="M40" i="21"/>
  <c r="L40" i="21"/>
  <c r="K40" i="21"/>
  <c r="J40" i="21"/>
  <c r="I40" i="21"/>
  <c r="H40" i="21"/>
  <c r="O39" i="21"/>
  <c r="N39" i="21"/>
  <c r="M39" i="21"/>
  <c r="L39" i="21"/>
  <c r="K39" i="21"/>
  <c r="J39" i="21"/>
  <c r="I39" i="21"/>
  <c r="H39" i="21"/>
  <c r="M38" i="21"/>
  <c r="L38" i="21"/>
  <c r="K38" i="21"/>
  <c r="J38" i="21"/>
  <c r="I38" i="21"/>
  <c r="H38" i="21"/>
  <c r="M37" i="21"/>
  <c r="L37" i="21"/>
  <c r="K37" i="21"/>
  <c r="J37" i="21"/>
  <c r="I37" i="21"/>
  <c r="H37" i="21"/>
  <c r="M36" i="21"/>
  <c r="L36" i="21"/>
  <c r="K36" i="21"/>
  <c r="J36" i="21"/>
  <c r="I36" i="21"/>
  <c r="H36" i="21"/>
  <c r="M35" i="21"/>
  <c r="L35" i="21"/>
  <c r="K35" i="21"/>
  <c r="J35" i="21"/>
  <c r="I35" i="21"/>
  <c r="H35" i="21"/>
  <c r="M34" i="21"/>
  <c r="L34" i="21"/>
  <c r="K34" i="21"/>
  <c r="J34" i="21"/>
  <c r="I34" i="21"/>
  <c r="H34" i="21"/>
  <c r="M33" i="21"/>
  <c r="O33" i="21" s="1"/>
  <c r="L33" i="21"/>
  <c r="N33" i="21" s="1"/>
  <c r="K33" i="21"/>
  <c r="J33" i="21"/>
  <c r="I33" i="21"/>
  <c r="H33" i="21"/>
  <c r="M32" i="21"/>
  <c r="L32" i="21"/>
  <c r="K32" i="21"/>
  <c r="J32" i="21"/>
  <c r="I32" i="21"/>
  <c r="H32" i="21"/>
  <c r="O31" i="21"/>
  <c r="N31" i="21"/>
  <c r="M31" i="21"/>
  <c r="L31" i="21"/>
  <c r="K31" i="21"/>
  <c r="J31" i="21"/>
  <c r="I31" i="21"/>
  <c r="H31" i="21"/>
  <c r="M30" i="21"/>
  <c r="L30" i="21"/>
  <c r="K30" i="21"/>
  <c r="J30" i="21"/>
  <c r="I30" i="21"/>
  <c r="H30" i="21"/>
  <c r="M29" i="21"/>
  <c r="L29" i="21"/>
  <c r="K29" i="21"/>
  <c r="J29" i="21"/>
  <c r="I29" i="21"/>
  <c r="H29" i="21"/>
  <c r="M28" i="21"/>
  <c r="L28" i="21"/>
  <c r="K28" i="21"/>
  <c r="J28" i="21"/>
  <c r="I28" i="21"/>
  <c r="H28" i="21"/>
  <c r="M27" i="21"/>
  <c r="L27" i="21"/>
  <c r="K27" i="21"/>
  <c r="J27" i="21"/>
  <c r="I27" i="21"/>
  <c r="H27" i="21"/>
  <c r="M26" i="21"/>
  <c r="L26" i="21"/>
  <c r="K26" i="21"/>
  <c r="J26" i="21"/>
  <c r="I26" i="21"/>
  <c r="H26" i="21"/>
  <c r="M25" i="21"/>
  <c r="L25" i="21"/>
  <c r="K25" i="21"/>
  <c r="J25" i="21"/>
  <c r="I25" i="21"/>
  <c r="H25" i="21"/>
  <c r="M24" i="21"/>
  <c r="L24" i="21"/>
  <c r="K24" i="21"/>
  <c r="J24" i="21"/>
  <c r="I24" i="21"/>
  <c r="H24" i="21"/>
  <c r="M23" i="21"/>
  <c r="L23" i="21"/>
  <c r="K23" i="21"/>
  <c r="J23" i="21"/>
  <c r="I23" i="21"/>
  <c r="H23" i="21"/>
  <c r="M22" i="21"/>
  <c r="L22" i="21"/>
  <c r="K22" i="21"/>
  <c r="J22" i="21"/>
  <c r="I22" i="21"/>
  <c r="H22" i="21"/>
  <c r="M21" i="21"/>
  <c r="L21" i="21"/>
  <c r="K21" i="21"/>
  <c r="J21" i="21"/>
  <c r="I21" i="21"/>
  <c r="H21" i="21"/>
  <c r="M20" i="21"/>
  <c r="L20" i="21"/>
  <c r="K20" i="21"/>
  <c r="J20" i="21"/>
  <c r="I20" i="21"/>
  <c r="H20" i="21"/>
  <c r="M19" i="21"/>
  <c r="L19" i="21"/>
  <c r="K19" i="21"/>
  <c r="J19" i="21"/>
  <c r="I19" i="21"/>
  <c r="H19" i="21"/>
  <c r="M18" i="21"/>
  <c r="L18" i="21"/>
  <c r="K18" i="21"/>
  <c r="J18" i="21"/>
  <c r="I18" i="21"/>
  <c r="H18" i="21"/>
  <c r="M17" i="21"/>
  <c r="L17" i="21"/>
  <c r="K17" i="21"/>
  <c r="J17" i="21"/>
  <c r="I17" i="21"/>
  <c r="H17" i="21"/>
  <c r="O16" i="21"/>
  <c r="N16" i="21"/>
  <c r="M16" i="21"/>
  <c r="L16" i="21"/>
  <c r="K16" i="21"/>
  <c r="J16" i="21"/>
  <c r="I16" i="21"/>
  <c r="H16" i="21"/>
  <c r="M15" i="21"/>
  <c r="L15" i="21"/>
  <c r="K15" i="21"/>
  <c r="J15" i="21"/>
  <c r="I15" i="21"/>
  <c r="H15" i="21"/>
  <c r="M14" i="21"/>
  <c r="L14" i="21"/>
  <c r="K14" i="21"/>
  <c r="J14" i="21"/>
  <c r="I14" i="21"/>
  <c r="H14" i="21"/>
  <c r="M13" i="21"/>
  <c r="L13" i="21"/>
  <c r="K13" i="21"/>
  <c r="J13" i="21"/>
  <c r="I13" i="21"/>
  <c r="H13" i="21"/>
  <c r="M12" i="21"/>
  <c r="L12" i="21"/>
  <c r="K12" i="21"/>
  <c r="J12" i="21"/>
  <c r="I12" i="21"/>
  <c r="H12" i="21"/>
  <c r="M11" i="21"/>
  <c r="L11" i="21"/>
  <c r="K11" i="21"/>
  <c r="J11" i="21"/>
  <c r="I11" i="21"/>
  <c r="H11" i="21"/>
  <c r="M10" i="21"/>
  <c r="L10" i="21"/>
  <c r="K10" i="21"/>
  <c r="J10" i="21"/>
  <c r="I10" i="21"/>
  <c r="H10" i="21"/>
  <c r="M9" i="21"/>
  <c r="L9" i="21"/>
  <c r="L47" i="21" s="1"/>
  <c r="K9" i="21"/>
  <c r="J9" i="21"/>
  <c r="I9" i="21"/>
  <c r="H9" i="21"/>
  <c r="M8" i="21"/>
  <c r="L8" i="21"/>
  <c r="K8" i="21"/>
  <c r="J8" i="21"/>
  <c r="I8" i="21"/>
  <c r="H8" i="21"/>
  <c r="O7" i="21"/>
  <c r="N7" i="21"/>
  <c r="M7" i="21"/>
  <c r="L7" i="21"/>
  <c r="K7" i="21"/>
  <c r="I7" i="21"/>
  <c r="H7" i="21"/>
  <c r="M47" i="21" l="1"/>
  <c r="M46" i="20"/>
  <c r="L46" i="20"/>
  <c r="K46" i="20"/>
  <c r="J46" i="20"/>
  <c r="I46" i="20"/>
  <c r="H46" i="20"/>
  <c r="M45" i="20"/>
  <c r="L45" i="20"/>
  <c r="K45" i="20"/>
  <c r="J45" i="20"/>
  <c r="I45" i="20"/>
  <c r="H45" i="20"/>
  <c r="M44" i="20"/>
  <c r="L44" i="20"/>
  <c r="K44" i="20"/>
  <c r="J44" i="20"/>
  <c r="I44" i="20"/>
  <c r="H44" i="20"/>
  <c r="M43" i="20"/>
  <c r="L43" i="20"/>
  <c r="K43" i="20"/>
  <c r="J43" i="20"/>
  <c r="I43" i="20"/>
  <c r="H43" i="20"/>
  <c r="M42" i="20"/>
  <c r="L42" i="20"/>
  <c r="K42" i="20"/>
  <c r="J42" i="20"/>
  <c r="I42" i="20"/>
  <c r="H42" i="20"/>
  <c r="M41" i="20"/>
  <c r="L41" i="20"/>
  <c r="K41" i="20"/>
  <c r="J41" i="20"/>
  <c r="I41" i="20"/>
  <c r="H41" i="20"/>
  <c r="M40" i="20"/>
  <c r="L40" i="20"/>
  <c r="K40" i="20"/>
  <c r="J40" i="20"/>
  <c r="I40" i="20"/>
  <c r="H40" i="20"/>
  <c r="M39" i="20"/>
  <c r="O39" i="20" s="1"/>
  <c r="L39" i="20"/>
  <c r="N39" i="20" s="1"/>
  <c r="K39" i="20"/>
  <c r="J39" i="20"/>
  <c r="I39" i="20"/>
  <c r="H39" i="20"/>
  <c r="M38" i="20"/>
  <c r="L38" i="20"/>
  <c r="K38" i="20"/>
  <c r="J38" i="20"/>
  <c r="I38" i="20"/>
  <c r="H38" i="20"/>
  <c r="M37" i="20"/>
  <c r="L37" i="20"/>
  <c r="K37" i="20"/>
  <c r="J37" i="20"/>
  <c r="I37" i="20"/>
  <c r="H37" i="20"/>
  <c r="M36" i="20"/>
  <c r="L36" i="20"/>
  <c r="K36" i="20"/>
  <c r="J36" i="20"/>
  <c r="I36" i="20"/>
  <c r="H36" i="20"/>
  <c r="M35" i="20"/>
  <c r="L35" i="20"/>
  <c r="K35" i="20"/>
  <c r="J35" i="20"/>
  <c r="I35" i="20"/>
  <c r="H35" i="20"/>
  <c r="M34" i="20"/>
  <c r="L34" i="20"/>
  <c r="K34" i="20"/>
  <c r="J34" i="20"/>
  <c r="I34" i="20"/>
  <c r="H34" i="20"/>
  <c r="M33" i="20"/>
  <c r="O33" i="20" s="1"/>
  <c r="L33" i="20"/>
  <c r="N33" i="20" s="1"/>
  <c r="K33" i="20"/>
  <c r="J33" i="20"/>
  <c r="I33" i="20"/>
  <c r="H33" i="20"/>
  <c r="M32" i="20"/>
  <c r="L32" i="20"/>
  <c r="K32" i="20"/>
  <c r="J32" i="20"/>
  <c r="I32" i="20"/>
  <c r="H32" i="20"/>
  <c r="M31" i="20"/>
  <c r="O31" i="20" s="1"/>
  <c r="L31" i="20"/>
  <c r="K31" i="20"/>
  <c r="J31" i="20"/>
  <c r="I31" i="20"/>
  <c r="H31" i="20"/>
  <c r="M30" i="20"/>
  <c r="L30" i="20"/>
  <c r="K30" i="20"/>
  <c r="J30" i="20"/>
  <c r="I30" i="20"/>
  <c r="H30" i="20"/>
  <c r="M29" i="20"/>
  <c r="L29" i="20"/>
  <c r="K29" i="20"/>
  <c r="J29" i="20"/>
  <c r="I29" i="20"/>
  <c r="H29" i="20"/>
  <c r="M28" i="20"/>
  <c r="L28" i="20"/>
  <c r="K28" i="20"/>
  <c r="J28" i="20"/>
  <c r="I28" i="20"/>
  <c r="H28" i="20"/>
  <c r="M27" i="20"/>
  <c r="L27" i="20"/>
  <c r="K27" i="20"/>
  <c r="J27" i="20"/>
  <c r="I27" i="20"/>
  <c r="H27" i="20"/>
  <c r="M26" i="20"/>
  <c r="L26" i="20"/>
  <c r="K26" i="20"/>
  <c r="J26" i="20"/>
  <c r="I26" i="20"/>
  <c r="H26" i="20"/>
  <c r="M25" i="20"/>
  <c r="L25" i="20"/>
  <c r="K25" i="20"/>
  <c r="J25" i="20"/>
  <c r="I25" i="20"/>
  <c r="H25" i="20"/>
  <c r="M24" i="20"/>
  <c r="L24" i="20"/>
  <c r="K24" i="20"/>
  <c r="J24" i="20"/>
  <c r="I24" i="20"/>
  <c r="H24" i="20"/>
  <c r="M23" i="20"/>
  <c r="L23" i="20"/>
  <c r="K23" i="20"/>
  <c r="J23" i="20"/>
  <c r="I23" i="20"/>
  <c r="H23" i="20"/>
  <c r="M22" i="20"/>
  <c r="L22" i="20"/>
  <c r="K22" i="20"/>
  <c r="J22" i="20"/>
  <c r="I22" i="20"/>
  <c r="H22" i="20"/>
  <c r="M21" i="20"/>
  <c r="L21" i="20"/>
  <c r="K21" i="20"/>
  <c r="J21" i="20"/>
  <c r="I21" i="20"/>
  <c r="H21" i="20"/>
  <c r="M20" i="20"/>
  <c r="L20" i="20"/>
  <c r="K20" i="20"/>
  <c r="J20" i="20"/>
  <c r="I20" i="20"/>
  <c r="H20" i="20"/>
  <c r="M19" i="20"/>
  <c r="L19" i="20"/>
  <c r="K19" i="20"/>
  <c r="J19" i="20"/>
  <c r="I19" i="20"/>
  <c r="H19" i="20"/>
  <c r="M18" i="20"/>
  <c r="L18" i="20"/>
  <c r="K18" i="20"/>
  <c r="J18" i="20"/>
  <c r="I18" i="20"/>
  <c r="H18" i="20"/>
  <c r="M17" i="20"/>
  <c r="L17" i="20"/>
  <c r="K17" i="20"/>
  <c r="J17" i="20"/>
  <c r="I17" i="20"/>
  <c r="H17" i="20"/>
  <c r="M16" i="20"/>
  <c r="L16" i="20"/>
  <c r="K16" i="20"/>
  <c r="J16" i="20"/>
  <c r="I16" i="20"/>
  <c r="H16" i="20"/>
  <c r="M15" i="20"/>
  <c r="L15" i="20"/>
  <c r="K15" i="20"/>
  <c r="J15" i="20"/>
  <c r="I15" i="20"/>
  <c r="H15" i="20"/>
  <c r="M14" i="20"/>
  <c r="L14" i="20"/>
  <c r="K14" i="20"/>
  <c r="J14" i="20"/>
  <c r="I14" i="20"/>
  <c r="H14" i="20"/>
  <c r="M13" i="20"/>
  <c r="L13" i="20"/>
  <c r="K13" i="20"/>
  <c r="J13" i="20"/>
  <c r="I13" i="20"/>
  <c r="H13" i="20"/>
  <c r="M12" i="20"/>
  <c r="L12" i="20"/>
  <c r="K12" i="20"/>
  <c r="J12" i="20"/>
  <c r="I12" i="20"/>
  <c r="H12" i="20"/>
  <c r="M11" i="20"/>
  <c r="L11" i="20"/>
  <c r="K11" i="20"/>
  <c r="J11" i="20"/>
  <c r="I11" i="20"/>
  <c r="H11" i="20"/>
  <c r="M10" i="20"/>
  <c r="L10" i="20"/>
  <c r="K10" i="20"/>
  <c r="J10" i="20"/>
  <c r="I10" i="20"/>
  <c r="H10" i="20"/>
  <c r="M9" i="20"/>
  <c r="L9" i="20"/>
  <c r="K9" i="20"/>
  <c r="J9" i="20"/>
  <c r="I9" i="20"/>
  <c r="H9" i="20"/>
  <c r="M8" i="20"/>
  <c r="L8" i="20"/>
  <c r="K8" i="20"/>
  <c r="J8" i="20"/>
  <c r="I8" i="20"/>
  <c r="H8" i="20"/>
  <c r="M7" i="20"/>
  <c r="L7" i="20"/>
  <c r="K7" i="20"/>
  <c r="I7" i="20"/>
  <c r="H7" i="20"/>
  <c r="O16" i="20" l="1"/>
  <c r="O7" i="20"/>
  <c r="L47" i="20"/>
  <c r="N31" i="20"/>
  <c r="M47" i="20"/>
  <c r="N16" i="20"/>
  <c r="N7" i="20"/>
  <c r="M46" i="18"/>
  <c r="L46" i="18"/>
  <c r="K46" i="18"/>
  <c r="J46" i="18"/>
  <c r="I46" i="18"/>
  <c r="H46" i="18"/>
  <c r="M45" i="18"/>
  <c r="L45" i="18"/>
  <c r="K45" i="18"/>
  <c r="J45" i="18"/>
  <c r="I45" i="18"/>
  <c r="H45" i="18"/>
  <c r="M44" i="18"/>
  <c r="L44" i="18"/>
  <c r="K44" i="18"/>
  <c r="J44" i="18"/>
  <c r="I44" i="18"/>
  <c r="H44" i="18"/>
  <c r="M43" i="18"/>
  <c r="L43" i="18"/>
  <c r="K43" i="18"/>
  <c r="J43" i="18"/>
  <c r="I43" i="18"/>
  <c r="H43" i="18"/>
  <c r="M42" i="18"/>
  <c r="L42" i="18"/>
  <c r="K42" i="18"/>
  <c r="J42" i="18"/>
  <c r="I42" i="18"/>
  <c r="H42" i="18"/>
  <c r="M41" i="18"/>
  <c r="L41" i="18"/>
  <c r="K41" i="18"/>
  <c r="J41" i="18"/>
  <c r="I41" i="18"/>
  <c r="H41" i="18"/>
  <c r="M40" i="18"/>
  <c r="L40" i="18"/>
  <c r="K40" i="18"/>
  <c r="J40" i="18"/>
  <c r="I40" i="18"/>
  <c r="H40" i="18"/>
  <c r="M39" i="18"/>
  <c r="O39" i="18" s="1"/>
  <c r="L39" i="18"/>
  <c r="K39" i="18"/>
  <c r="J39" i="18"/>
  <c r="I39" i="18"/>
  <c r="H39" i="18"/>
  <c r="M38" i="18"/>
  <c r="L38" i="18"/>
  <c r="K38" i="18"/>
  <c r="J38" i="18"/>
  <c r="I38" i="18"/>
  <c r="H38" i="18"/>
  <c r="M37" i="18"/>
  <c r="L37" i="18"/>
  <c r="K37" i="18"/>
  <c r="J37" i="18"/>
  <c r="I37" i="18"/>
  <c r="H37" i="18"/>
  <c r="M36" i="18"/>
  <c r="L36" i="18"/>
  <c r="K36" i="18"/>
  <c r="J36" i="18"/>
  <c r="I36" i="18"/>
  <c r="H36" i="18"/>
  <c r="M35" i="18"/>
  <c r="L35" i="18"/>
  <c r="K35" i="18"/>
  <c r="J35" i="18"/>
  <c r="I35" i="18"/>
  <c r="H35" i="18"/>
  <c r="M34" i="18"/>
  <c r="L34" i="18"/>
  <c r="K34" i="18"/>
  <c r="J34" i="18"/>
  <c r="I34" i="18"/>
  <c r="H34" i="18"/>
  <c r="O33" i="18"/>
  <c r="N33" i="18"/>
  <c r="M33" i="18"/>
  <c r="L33" i="18"/>
  <c r="K33" i="18"/>
  <c r="J33" i="18"/>
  <c r="I33" i="18"/>
  <c r="H33" i="18"/>
  <c r="M32" i="18"/>
  <c r="L32" i="18"/>
  <c r="K32" i="18"/>
  <c r="J32" i="18"/>
  <c r="I32" i="18"/>
  <c r="H32" i="18"/>
  <c r="M31" i="18"/>
  <c r="L31" i="18"/>
  <c r="K31" i="18"/>
  <c r="J31" i="18"/>
  <c r="I31" i="18"/>
  <c r="H31" i="18"/>
  <c r="M30" i="18"/>
  <c r="L30" i="18"/>
  <c r="K30" i="18"/>
  <c r="J30" i="18"/>
  <c r="I30" i="18"/>
  <c r="H30" i="18"/>
  <c r="M29" i="18"/>
  <c r="L29" i="18"/>
  <c r="K29" i="18"/>
  <c r="J29" i="18"/>
  <c r="I29" i="18"/>
  <c r="H29" i="18"/>
  <c r="M28" i="18"/>
  <c r="L28" i="18"/>
  <c r="K28" i="18"/>
  <c r="J28" i="18"/>
  <c r="I28" i="18"/>
  <c r="H28" i="18"/>
  <c r="M27" i="18"/>
  <c r="L27" i="18"/>
  <c r="K27" i="18"/>
  <c r="J27" i="18"/>
  <c r="I27" i="18"/>
  <c r="H27" i="18"/>
  <c r="M26" i="18"/>
  <c r="L26" i="18"/>
  <c r="K26" i="18"/>
  <c r="J26" i="18"/>
  <c r="I26" i="18"/>
  <c r="H26" i="18"/>
  <c r="M25" i="18"/>
  <c r="L25" i="18"/>
  <c r="K25" i="18"/>
  <c r="J25" i="18"/>
  <c r="I25" i="18"/>
  <c r="H25" i="18"/>
  <c r="M24" i="18"/>
  <c r="L24" i="18"/>
  <c r="K24" i="18"/>
  <c r="J24" i="18"/>
  <c r="I24" i="18"/>
  <c r="H24" i="18"/>
  <c r="M23" i="18"/>
  <c r="L23" i="18"/>
  <c r="K23" i="18"/>
  <c r="J23" i="18"/>
  <c r="I23" i="18"/>
  <c r="H23" i="18"/>
  <c r="M22" i="18"/>
  <c r="L22" i="18"/>
  <c r="K22" i="18"/>
  <c r="J22" i="18"/>
  <c r="I22" i="18"/>
  <c r="H22" i="18"/>
  <c r="M21" i="18"/>
  <c r="L21" i="18"/>
  <c r="K21" i="18"/>
  <c r="J21" i="18"/>
  <c r="I21" i="18"/>
  <c r="H21" i="18"/>
  <c r="M20" i="18"/>
  <c r="L20" i="18"/>
  <c r="K20" i="18"/>
  <c r="J20" i="18"/>
  <c r="I20" i="18"/>
  <c r="H20" i="18"/>
  <c r="M19" i="18"/>
  <c r="L19" i="18"/>
  <c r="K19" i="18"/>
  <c r="J19" i="18"/>
  <c r="I19" i="18"/>
  <c r="H19" i="18"/>
  <c r="M18" i="18"/>
  <c r="L18" i="18"/>
  <c r="K18" i="18"/>
  <c r="J18" i="18"/>
  <c r="I18" i="18"/>
  <c r="H18" i="18"/>
  <c r="M17" i="18"/>
  <c r="L17" i="18"/>
  <c r="K17" i="18"/>
  <c r="J17" i="18"/>
  <c r="I17" i="18"/>
  <c r="H17" i="18"/>
  <c r="M16" i="18"/>
  <c r="O16" i="18" s="1"/>
  <c r="L16" i="18"/>
  <c r="N16" i="18" s="1"/>
  <c r="K16" i="18"/>
  <c r="J16" i="18"/>
  <c r="I16" i="18"/>
  <c r="H16" i="18"/>
  <c r="M15" i="18"/>
  <c r="L15" i="18"/>
  <c r="K15" i="18"/>
  <c r="J15" i="18"/>
  <c r="I15" i="18"/>
  <c r="H15" i="18"/>
  <c r="M14" i="18"/>
  <c r="L14" i="18"/>
  <c r="K14" i="18"/>
  <c r="J14" i="18"/>
  <c r="I14" i="18"/>
  <c r="H14" i="18"/>
  <c r="M13" i="18"/>
  <c r="L13" i="18"/>
  <c r="K13" i="18"/>
  <c r="J13" i="18"/>
  <c r="I13" i="18"/>
  <c r="H13" i="18"/>
  <c r="M12" i="18"/>
  <c r="L12" i="18"/>
  <c r="K12" i="18"/>
  <c r="J12" i="18"/>
  <c r="I12" i="18"/>
  <c r="H12" i="18"/>
  <c r="M11" i="18"/>
  <c r="L11" i="18"/>
  <c r="K11" i="18"/>
  <c r="J11" i="18"/>
  <c r="I11" i="18"/>
  <c r="H11" i="18"/>
  <c r="M10" i="18"/>
  <c r="L10" i="18"/>
  <c r="K10" i="18"/>
  <c r="J10" i="18"/>
  <c r="I10" i="18"/>
  <c r="H10" i="18"/>
  <c r="M9" i="18"/>
  <c r="L9" i="18"/>
  <c r="K9" i="18"/>
  <c r="J9" i="18"/>
  <c r="I9" i="18"/>
  <c r="H9" i="18"/>
  <c r="M8" i="18"/>
  <c r="L8" i="18"/>
  <c r="K8" i="18"/>
  <c r="J8" i="18"/>
  <c r="I8" i="18"/>
  <c r="H8" i="18"/>
  <c r="M7" i="18"/>
  <c r="L7" i="18"/>
  <c r="K7" i="18"/>
  <c r="I7" i="18"/>
  <c r="H7" i="18"/>
  <c r="N39" i="18" l="1"/>
  <c r="M47" i="18"/>
  <c r="L47" i="18"/>
  <c r="N31" i="18"/>
  <c r="O31" i="18"/>
  <c r="N7" i="18"/>
  <c r="O7" i="18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O39" i="17" s="1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O33" i="17" s="1"/>
  <c r="L33" i="17"/>
  <c r="N33" i="17" s="1"/>
  <c r="K33" i="17"/>
  <c r="J33" i="17"/>
  <c r="I33" i="17"/>
  <c r="H33" i="17"/>
  <c r="M32" i="17"/>
  <c r="L32" i="17"/>
  <c r="K32" i="17"/>
  <c r="J32" i="17"/>
  <c r="I32" i="17"/>
  <c r="H32" i="17"/>
  <c r="M31" i="17"/>
  <c r="O31" i="17" s="1"/>
  <c r="L31" i="17"/>
  <c r="N31" i="17" s="1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M47" i="17" s="1"/>
  <c r="L7" i="17"/>
  <c r="L47" i="17" s="1"/>
  <c r="K7" i="17"/>
  <c r="I7" i="17"/>
  <c r="H7" i="17"/>
  <c r="N39" i="17" l="1"/>
  <c r="O16" i="17"/>
  <c r="N16" i="17"/>
  <c r="N7" i="17"/>
  <c r="O7" i="17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N33" i="16" s="1"/>
  <c r="K35" i="16"/>
  <c r="J35" i="16"/>
  <c r="I35" i="16"/>
  <c r="H35" i="16"/>
  <c r="M34" i="16"/>
  <c r="L34" i="16"/>
  <c r="K34" i="16"/>
  <c r="J34" i="16"/>
  <c r="I34" i="16"/>
  <c r="H34" i="16"/>
  <c r="O33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O16" i="16" s="1"/>
  <c r="L16" i="16"/>
  <c r="N16" i="16" s="1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I7" i="16"/>
  <c r="H7" i="16"/>
  <c r="O39" i="16" l="1"/>
  <c r="N39" i="16"/>
  <c r="L47" i="16"/>
  <c r="N31" i="16"/>
  <c r="M47" i="16"/>
  <c r="O31" i="16"/>
  <c r="N7" i="16"/>
  <c r="O7" i="16"/>
  <c r="M46" i="15"/>
  <c r="L46" i="15"/>
  <c r="K46" i="15"/>
  <c r="J46" i="15"/>
  <c r="I46" i="15"/>
  <c r="H46" i="15"/>
  <c r="M45" i="15"/>
  <c r="L45" i="15"/>
  <c r="K45" i="15"/>
  <c r="J45" i="15"/>
  <c r="I45" i="15"/>
  <c r="H45" i="15"/>
  <c r="M44" i="15"/>
  <c r="L44" i="15"/>
  <c r="K44" i="15"/>
  <c r="J44" i="15"/>
  <c r="I44" i="15"/>
  <c r="H44" i="15"/>
  <c r="M43" i="15"/>
  <c r="L43" i="15"/>
  <c r="K43" i="15"/>
  <c r="J43" i="15"/>
  <c r="I43" i="15"/>
  <c r="H43" i="15"/>
  <c r="M42" i="15"/>
  <c r="L42" i="15"/>
  <c r="K42" i="15"/>
  <c r="J42" i="15"/>
  <c r="I42" i="15"/>
  <c r="H42" i="15"/>
  <c r="M41" i="15"/>
  <c r="L41" i="15"/>
  <c r="K41" i="15"/>
  <c r="J41" i="15"/>
  <c r="I41" i="15"/>
  <c r="H41" i="15"/>
  <c r="M40" i="15"/>
  <c r="L40" i="15"/>
  <c r="K40" i="15"/>
  <c r="J40" i="15"/>
  <c r="I40" i="15"/>
  <c r="H40" i="15"/>
  <c r="M39" i="15"/>
  <c r="L39" i="15"/>
  <c r="K39" i="15"/>
  <c r="J39" i="15"/>
  <c r="I39" i="15"/>
  <c r="H39" i="15"/>
  <c r="M38" i="15"/>
  <c r="L38" i="15"/>
  <c r="K38" i="15"/>
  <c r="J38" i="15"/>
  <c r="I38" i="15"/>
  <c r="H38" i="15"/>
  <c r="M37" i="15"/>
  <c r="L37" i="15"/>
  <c r="K37" i="15"/>
  <c r="J37" i="15"/>
  <c r="I37" i="15"/>
  <c r="H37" i="15"/>
  <c r="M36" i="15"/>
  <c r="L36" i="15"/>
  <c r="K36" i="15"/>
  <c r="J36" i="15"/>
  <c r="I36" i="15"/>
  <c r="H36" i="15"/>
  <c r="M35" i="15"/>
  <c r="L35" i="15"/>
  <c r="K35" i="15"/>
  <c r="J35" i="15"/>
  <c r="I35" i="15"/>
  <c r="H35" i="15"/>
  <c r="M34" i="15"/>
  <c r="L34" i="15"/>
  <c r="K34" i="15"/>
  <c r="J34" i="15"/>
  <c r="I34" i="15"/>
  <c r="H34" i="15"/>
  <c r="O33" i="15"/>
  <c r="N33" i="15"/>
  <c r="M33" i="15"/>
  <c r="L33" i="15"/>
  <c r="K33" i="15"/>
  <c r="J33" i="15"/>
  <c r="I33" i="15"/>
  <c r="H33" i="15"/>
  <c r="M32" i="15"/>
  <c r="L32" i="15"/>
  <c r="K32" i="15"/>
  <c r="J32" i="15"/>
  <c r="I32" i="15"/>
  <c r="H32" i="15"/>
  <c r="M31" i="15"/>
  <c r="O31" i="15" s="1"/>
  <c r="L31" i="15"/>
  <c r="N31" i="15" s="1"/>
  <c r="K31" i="15"/>
  <c r="J31" i="15"/>
  <c r="I31" i="15"/>
  <c r="H31" i="15"/>
  <c r="M30" i="15"/>
  <c r="L30" i="15"/>
  <c r="K30" i="15"/>
  <c r="J30" i="15"/>
  <c r="I30" i="15"/>
  <c r="H30" i="15"/>
  <c r="M29" i="15"/>
  <c r="L29" i="15"/>
  <c r="K29" i="15"/>
  <c r="J29" i="15"/>
  <c r="I29" i="15"/>
  <c r="H29" i="15"/>
  <c r="M28" i="15"/>
  <c r="L28" i="15"/>
  <c r="K28" i="15"/>
  <c r="J28" i="15"/>
  <c r="I28" i="15"/>
  <c r="H28" i="15"/>
  <c r="M27" i="15"/>
  <c r="L27" i="15"/>
  <c r="K27" i="15"/>
  <c r="J27" i="15"/>
  <c r="I27" i="15"/>
  <c r="H27" i="15"/>
  <c r="M26" i="15"/>
  <c r="L26" i="15"/>
  <c r="K26" i="15"/>
  <c r="J26" i="15"/>
  <c r="I26" i="15"/>
  <c r="H26" i="15"/>
  <c r="M25" i="15"/>
  <c r="L25" i="15"/>
  <c r="K25" i="15"/>
  <c r="J25" i="15"/>
  <c r="I25" i="15"/>
  <c r="H25" i="15"/>
  <c r="M24" i="15"/>
  <c r="L24" i="15"/>
  <c r="K24" i="15"/>
  <c r="J24" i="15"/>
  <c r="I24" i="15"/>
  <c r="H24" i="15"/>
  <c r="M23" i="15"/>
  <c r="L23" i="15"/>
  <c r="K23" i="15"/>
  <c r="J23" i="15"/>
  <c r="I23" i="15"/>
  <c r="H23" i="15"/>
  <c r="M22" i="15"/>
  <c r="L22" i="15"/>
  <c r="K22" i="15"/>
  <c r="J22" i="15"/>
  <c r="I22" i="15"/>
  <c r="H22" i="15"/>
  <c r="M21" i="15"/>
  <c r="L21" i="15"/>
  <c r="K21" i="15"/>
  <c r="J21" i="15"/>
  <c r="I21" i="15"/>
  <c r="H21" i="15"/>
  <c r="M20" i="15"/>
  <c r="L20" i="15"/>
  <c r="K20" i="15"/>
  <c r="J20" i="15"/>
  <c r="I20" i="15"/>
  <c r="H20" i="15"/>
  <c r="M19" i="15"/>
  <c r="L19" i="15"/>
  <c r="K19" i="15"/>
  <c r="J19" i="15"/>
  <c r="I19" i="15"/>
  <c r="H19" i="15"/>
  <c r="M18" i="15"/>
  <c r="L18" i="15"/>
  <c r="K18" i="15"/>
  <c r="J18" i="15"/>
  <c r="I18" i="15"/>
  <c r="H18" i="15"/>
  <c r="M17" i="15"/>
  <c r="L17" i="15"/>
  <c r="K17" i="15"/>
  <c r="J17" i="15"/>
  <c r="I17" i="15"/>
  <c r="H17" i="15"/>
  <c r="M16" i="15"/>
  <c r="L16" i="15"/>
  <c r="K16" i="15"/>
  <c r="J16" i="15"/>
  <c r="I16" i="15"/>
  <c r="H16" i="15"/>
  <c r="M15" i="15"/>
  <c r="L15" i="15"/>
  <c r="K15" i="15"/>
  <c r="J15" i="15"/>
  <c r="I15" i="15"/>
  <c r="H15" i="15"/>
  <c r="M14" i="15"/>
  <c r="L14" i="15"/>
  <c r="K14" i="15"/>
  <c r="J14" i="15"/>
  <c r="I14" i="15"/>
  <c r="H14" i="15"/>
  <c r="M13" i="15"/>
  <c r="L13" i="15"/>
  <c r="K13" i="15"/>
  <c r="J13" i="15"/>
  <c r="I13" i="15"/>
  <c r="H13" i="15"/>
  <c r="M12" i="15"/>
  <c r="L12" i="15"/>
  <c r="K12" i="15"/>
  <c r="J12" i="15"/>
  <c r="I12" i="15"/>
  <c r="H12" i="15"/>
  <c r="M11" i="15"/>
  <c r="L11" i="15"/>
  <c r="K11" i="15"/>
  <c r="J11" i="15"/>
  <c r="I11" i="15"/>
  <c r="H11" i="15"/>
  <c r="M10" i="15"/>
  <c r="L10" i="15"/>
  <c r="K10" i="15"/>
  <c r="J10" i="15"/>
  <c r="I10" i="15"/>
  <c r="H10" i="15"/>
  <c r="M9" i="15"/>
  <c r="L9" i="15"/>
  <c r="K9" i="15"/>
  <c r="J9" i="15"/>
  <c r="I9" i="15"/>
  <c r="H9" i="15"/>
  <c r="M8" i="15"/>
  <c r="L8" i="15"/>
  <c r="K8" i="15"/>
  <c r="J8" i="15"/>
  <c r="I8" i="15"/>
  <c r="H8" i="15"/>
  <c r="M7" i="15"/>
  <c r="L7" i="15"/>
  <c r="K7" i="15"/>
  <c r="I7" i="15"/>
  <c r="H7" i="15"/>
  <c r="N16" i="15" l="1"/>
  <c r="O16" i="15"/>
  <c r="N39" i="15"/>
  <c r="O39" i="15"/>
  <c r="L47" i="15"/>
  <c r="M47" i="15"/>
  <c r="O7" i="15"/>
  <c r="N7" i="15"/>
  <c r="M46" i="14"/>
  <c r="L46" i="14"/>
  <c r="K46" i="14"/>
  <c r="J46" i="14"/>
  <c r="I46" i="14"/>
  <c r="H46" i="14"/>
  <c r="M45" i="14"/>
  <c r="L45" i="14"/>
  <c r="K45" i="14"/>
  <c r="J45" i="14"/>
  <c r="I45" i="14"/>
  <c r="H45" i="14"/>
  <c r="M44" i="14"/>
  <c r="L44" i="14"/>
  <c r="K44" i="14"/>
  <c r="J44" i="14"/>
  <c r="I44" i="14"/>
  <c r="H44" i="14"/>
  <c r="M43" i="14"/>
  <c r="L43" i="14"/>
  <c r="K43" i="14"/>
  <c r="J43" i="14"/>
  <c r="I43" i="14"/>
  <c r="H43" i="14"/>
  <c r="M42" i="14"/>
  <c r="L42" i="14"/>
  <c r="K42" i="14"/>
  <c r="J42" i="14"/>
  <c r="I42" i="14"/>
  <c r="H42" i="14"/>
  <c r="M41" i="14"/>
  <c r="L41" i="14"/>
  <c r="K41" i="14"/>
  <c r="J41" i="14"/>
  <c r="I41" i="14"/>
  <c r="H41" i="14"/>
  <c r="M40" i="14"/>
  <c r="L40" i="14"/>
  <c r="K40" i="14"/>
  <c r="J40" i="14"/>
  <c r="I40" i="14"/>
  <c r="H40" i="14"/>
  <c r="M39" i="14"/>
  <c r="L39" i="14"/>
  <c r="K39" i="14"/>
  <c r="J39" i="14"/>
  <c r="I39" i="14"/>
  <c r="H39" i="14"/>
  <c r="M38" i="14"/>
  <c r="L38" i="14"/>
  <c r="K38" i="14"/>
  <c r="J38" i="14"/>
  <c r="I38" i="14"/>
  <c r="H38" i="14"/>
  <c r="M37" i="14"/>
  <c r="L37" i="14"/>
  <c r="K37" i="14"/>
  <c r="J37" i="14"/>
  <c r="I37" i="14"/>
  <c r="H37" i="14"/>
  <c r="M36" i="14"/>
  <c r="L36" i="14"/>
  <c r="K36" i="14"/>
  <c r="J36" i="14"/>
  <c r="I36" i="14"/>
  <c r="H36" i="14"/>
  <c r="M35" i="14"/>
  <c r="L35" i="14"/>
  <c r="K35" i="14"/>
  <c r="J35" i="14"/>
  <c r="I35" i="14"/>
  <c r="H35" i="14"/>
  <c r="M34" i="14"/>
  <c r="L34" i="14"/>
  <c r="K34" i="14"/>
  <c r="J34" i="14"/>
  <c r="I34" i="14"/>
  <c r="H34" i="14"/>
  <c r="N33" i="14"/>
  <c r="M33" i="14"/>
  <c r="O33" i="14" s="1"/>
  <c r="L33" i="14"/>
  <c r="K33" i="14"/>
  <c r="J33" i="14"/>
  <c r="I33" i="14"/>
  <c r="H33" i="14"/>
  <c r="M32" i="14"/>
  <c r="L32" i="14"/>
  <c r="K32" i="14"/>
  <c r="J32" i="14"/>
  <c r="I32" i="14"/>
  <c r="H32" i="14"/>
  <c r="M31" i="14"/>
  <c r="O31" i="14" s="1"/>
  <c r="L31" i="14"/>
  <c r="N31" i="14" s="1"/>
  <c r="K31" i="14"/>
  <c r="J31" i="14"/>
  <c r="I31" i="14"/>
  <c r="H31" i="14"/>
  <c r="M30" i="14"/>
  <c r="L30" i="14"/>
  <c r="K30" i="14"/>
  <c r="J30" i="14"/>
  <c r="I30" i="14"/>
  <c r="H30" i="14"/>
  <c r="M29" i="14"/>
  <c r="L29" i="14"/>
  <c r="K29" i="14"/>
  <c r="J29" i="14"/>
  <c r="I29" i="14"/>
  <c r="H29" i="14"/>
  <c r="M28" i="14"/>
  <c r="L28" i="14"/>
  <c r="K28" i="14"/>
  <c r="J28" i="14"/>
  <c r="I28" i="14"/>
  <c r="H28" i="14"/>
  <c r="M27" i="14"/>
  <c r="L27" i="14"/>
  <c r="K27" i="14"/>
  <c r="J27" i="14"/>
  <c r="I27" i="14"/>
  <c r="H27" i="14"/>
  <c r="M26" i="14"/>
  <c r="L26" i="14"/>
  <c r="K26" i="14"/>
  <c r="J26" i="14"/>
  <c r="I26" i="14"/>
  <c r="H26" i="14"/>
  <c r="M25" i="14"/>
  <c r="L25" i="14"/>
  <c r="K25" i="14"/>
  <c r="J25" i="14"/>
  <c r="I25" i="14"/>
  <c r="H25" i="14"/>
  <c r="M24" i="14"/>
  <c r="L24" i="14"/>
  <c r="K24" i="14"/>
  <c r="J24" i="14"/>
  <c r="I24" i="14"/>
  <c r="H24" i="14"/>
  <c r="M23" i="14"/>
  <c r="L23" i="14"/>
  <c r="K23" i="14"/>
  <c r="J23" i="14"/>
  <c r="I23" i="14"/>
  <c r="H23" i="14"/>
  <c r="M22" i="14"/>
  <c r="L22" i="14"/>
  <c r="K22" i="14"/>
  <c r="J22" i="14"/>
  <c r="I22" i="14"/>
  <c r="H22" i="14"/>
  <c r="M21" i="14"/>
  <c r="L21" i="14"/>
  <c r="K21" i="14"/>
  <c r="J21" i="14"/>
  <c r="I21" i="14"/>
  <c r="H21" i="14"/>
  <c r="M20" i="14"/>
  <c r="L20" i="14"/>
  <c r="K20" i="14"/>
  <c r="J20" i="14"/>
  <c r="I20" i="14"/>
  <c r="H20" i="14"/>
  <c r="M19" i="14"/>
  <c r="L19" i="14"/>
  <c r="K19" i="14"/>
  <c r="J19" i="14"/>
  <c r="I19" i="14"/>
  <c r="H19" i="14"/>
  <c r="M18" i="14"/>
  <c r="L18" i="14"/>
  <c r="K18" i="14"/>
  <c r="J18" i="14"/>
  <c r="I18" i="14"/>
  <c r="H18" i="14"/>
  <c r="M17" i="14"/>
  <c r="L17" i="14"/>
  <c r="K17" i="14"/>
  <c r="J17" i="14"/>
  <c r="I17" i="14"/>
  <c r="H17" i="14"/>
  <c r="M16" i="14"/>
  <c r="O16" i="14" s="1"/>
  <c r="L16" i="14"/>
  <c r="N16" i="14" s="1"/>
  <c r="K16" i="14"/>
  <c r="J16" i="14"/>
  <c r="I16" i="14"/>
  <c r="H16" i="14"/>
  <c r="M15" i="14"/>
  <c r="L15" i="14"/>
  <c r="K15" i="14"/>
  <c r="J15" i="14"/>
  <c r="I15" i="14"/>
  <c r="H15" i="14"/>
  <c r="M14" i="14"/>
  <c r="L14" i="14"/>
  <c r="K14" i="14"/>
  <c r="J14" i="14"/>
  <c r="I14" i="14"/>
  <c r="H14" i="14"/>
  <c r="M13" i="14"/>
  <c r="L13" i="14"/>
  <c r="K13" i="14"/>
  <c r="J13" i="14"/>
  <c r="I13" i="14"/>
  <c r="H13" i="14"/>
  <c r="M12" i="14"/>
  <c r="L12" i="14"/>
  <c r="K12" i="14"/>
  <c r="J12" i="14"/>
  <c r="I12" i="14"/>
  <c r="H12" i="14"/>
  <c r="M11" i="14"/>
  <c r="L11" i="14"/>
  <c r="K11" i="14"/>
  <c r="J11" i="14"/>
  <c r="I11" i="14"/>
  <c r="H11" i="14"/>
  <c r="M10" i="14"/>
  <c r="L10" i="14"/>
  <c r="K10" i="14"/>
  <c r="J10" i="14"/>
  <c r="I10" i="14"/>
  <c r="H10" i="14"/>
  <c r="M9" i="14"/>
  <c r="L9" i="14"/>
  <c r="K9" i="14"/>
  <c r="J9" i="14"/>
  <c r="I9" i="14"/>
  <c r="H9" i="14"/>
  <c r="M8" i="14"/>
  <c r="L8" i="14"/>
  <c r="K8" i="14"/>
  <c r="J8" i="14"/>
  <c r="I8" i="14"/>
  <c r="H8" i="14"/>
  <c r="O7" i="14"/>
  <c r="M7" i="14"/>
  <c r="M47" i="14" s="1"/>
  <c r="L7" i="14"/>
  <c r="K7" i="14"/>
  <c r="I7" i="14"/>
  <c r="H7" i="14"/>
  <c r="L47" i="14" l="1"/>
  <c r="N39" i="14"/>
  <c r="O39" i="14"/>
  <c r="N7" i="14"/>
  <c r="M46" i="13"/>
  <c r="L46" i="13"/>
  <c r="K46" i="13"/>
  <c r="J46" i="13"/>
  <c r="I46" i="13"/>
  <c r="H46" i="13"/>
  <c r="M45" i="13"/>
  <c r="L45" i="13"/>
  <c r="K45" i="13"/>
  <c r="J45" i="13"/>
  <c r="I45" i="13"/>
  <c r="H45" i="13"/>
  <c r="M44" i="13"/>
  <c r="L44" i="13"/>
  <c r="K44" i="13"/>
  <c r="J44" i="13"/>
  <c r="I44" i="13"/>
  <c r="H44" i="13"/>
  <c r="M43" i="13"/>
  <c r="L43" i="13"/>
  <c r="K43" i="13"/>
  <c r="J43" i="13"/>
  <c r="I43" i="13"/>
  <c r="H43" i="13"/>
  <c r="M42" i="13"/>
  <c r="L42" i="13"/>
  <c r="K42" i="13"/>
  <c r="J42" i="13"/>
  <c r="I42" i="13"/>
  <c r="H42" i="13"/>
  <c r="M41" i="13"/>
  <c r="L41" i="13"/>
  <c r="K41" i="13"/>
  <c r="J41" i="13"/>
  <c r="I41" i="13"/>
  <c r="H41" i="13"/>
  <c r="M40" i="13"/>
  <c r="L40" i="13"/>
  <c r="K40" i="13"/>
  <c r="J40" i="13"/>
  <c r="I40" i="13"/>
  <c r="H40" i="13"/>
  <c r="M39" i="13"/>
  <c r="L39" i="13"/>
  <c r="K39" i="13"/>
  <c r="J39" i="13"/>
  <c r="I39" i="13"/>
  <c r="H39" i="13"/>
  <c r="M38" i="13"/>
  <c r="L38" i="13"/>
  <c r="K38" i="13"/>
  <c r="J38" i="13"/>
  <c r="I38" i="13"/>
  <c r="H38" i="13"/>
  <c r="M37" i="13"/>
  <c r="L37" i="13"/>
  <c r="K37" i="13"/>
  <c r="J37" i="13"/>
  <c r="I37" i="13"/>
  <c r="H37" i="13"/>
  <c r="M36" i="13"/>
  <c r="L36" i="13"/>
  <c r="K36" i="13"/>
  <c r="J36" i="13"/>
  <c r="I36" i="13"/>
  <c r="H36" i="13"/>
  <c r="M35" i="13"/>
  <c r="L35" i="13"/>
  <c r="K35" i="13"/>
  <c r="J35" i="13"/>
  <c r="I35" i="13"/>
  <c r="H35" i="13"/>
  <c r="M34" i="13"/>
  <c r="L34" i="13"/>
  <c r="K34" i="13"/>
  <c r="J34" i="13"/>
  <c r="I34" i="13"/>
  <c r="H34" i="13"/>
  <c r="M33" i="13"/>
  <c r="L33" i="13"/>
  <c r="K33" i="13"/>
  <c r="J33" i="13"/>
  <c r="I33" i="13"/>
  <c r="H33" i="13"/>
  <c r="M32" i="13"/>
  <c r="L32" i="13"/>
  <c r="K32" i="13"/>
  <c r="J32" i="13"/>
  <c r="I32" i="13"/>
  <c r="H32" i="13"/>
  <c r="M31" i="13"/>
  <c r="L31" i="13"/>
  <c r="N31" i="13" s="1"/>
  <c r="K31" i="13"/>
  <c r="J31" i="13"/>
  <c r="I31" i="13"/>
  <c r="H31" i="13"/>
  <c r="M30" i="13"/>
  <c r="L30" i="13"/>
  <c r="K30" i="13"/>
  <c r="J30" i="13"/>
  <c r="I30" i="13"/>
  <c r="H30" i="13"/>
  <c r="M29" i="13"/>
  <c r="L29" i="13"/>
  <c r="K29" i="13"/>
  <c r="J29" i="13"/>
  <c r="I29" i="13"/>
  <c r="H29" i="13"/>
  <c r="M28" i="13"/>
  <c r="L28" i="13"/>
  <c r="K28" i="13"/>
  <c r="J28" i="13"/>
  <c r="I28" i="13"/>
  <c r="H28" i="13"/>
  <c r="M27" i="13"/>
  <c r="L27" i="13"/>
  <c r="K27" i="13"/>
  <c r="J27" i="13"/>
  <c r="I27" i="13"/>
  <c r="H27" i="13"/>
  <c r="M26" i="13"/>
  <c r="L26" i="13"/>
  <c r="K26" i="13"/>
  <c r="J26" i="13"/>
  <c r="I26" i="13"/>
  <c r="H26" i="13"/>
  <c r="M25" i="13"/>
  <c r="L25" i="13"/>
  <c r="K25" i="13"/>
  <c r="J25" i="13"/>
  <c r="I25" i="13"/>
  <c r="H25" i="13"/>
  <c r="M24" i="13"/>
  <c r="L24" i="13"/>
  <c r="K24" i="13"/>
  <c r="J24" i="13"/>
  <c r="I24" i="13"/>
  <c r="H24" i="13"/>
  <c r="M23" i="13"/>
  <c r="L23" i="13"/>
  <c r="K23" i="13"/>
  <c r="J23" i="13"/>
  <c r="I23" i="13"/>
  <c r="H23" i="13"/>
  <c r="M22" i="13"/>
  <c r="L22" i="13"/>
  <c r="K22" i="13"/>
  <c r="J22" i="13"/>
  <c r="I22" i="13"/>
  <c r="H22" i="13"/>
  <c r="M21" i="13"/>
  <c r="L21" i="13"/>
  <c r="K21" i="13"/>
  <c r="J21" i="13"/>
  <c r="I21" i="13"/>
  <c r="H21" i="13"/>
  <c r="M20" i="13"/>
  <c r="L20" i="13"/>
  <c r="K20" i="13"/>
  <c r="J20" i="13"/>
  <c r="I20" i="13"/>
  <c r="H20" i="13"/>
  <c r="M19" i="13"/>
  <c r="L19" i="13"/>
  <c r="K19" i="13"/>
  <c r="J19" i="13"/>
  <c r="I19" i="13"/>
  <c r="H19" i="13"/>
  <c r="M18" i="13"/>
  <c r="L18" i="13"/>
  <c r="K18" i="13"/>
  <c r="J18" i="13"/>
  <c r="I18" i="13"/>
  <c r="H18" i="13"/>
  <c r="M17" i="13"/>
  <c r="L17" i="13"/>
  <c r="K17" i="13"/>
  <c r="J17" i="13"/>
  <c r="I17" i="13"/>
  <c r="H17" i="13"/>
  <c r="M16" i="13"/>
  <c r="O16" i="13" s="1"/>
  <c r="L16" i="13"/>
  <c r="K16" i="13"/>
  <c r="J16" i="13"/>
  <c r="I16" i="13"/>
  <c r="H16" i="13"/>
  <c r="M15" i="13"/>
  <c r="L15" i="13"/>
  <c r="K15" i="13"/>
  <c r="J15" i="13"/>
  <c r="I15" i="13"/>
  <c r="H15" i="13"/>
  <c r="M14" i="13"/>
  <c r="L14" i="13"/>
  <c r="K14" i="13"/>
  <c r="J14" i="13"/>
  <c r="I14" i="13"/>
  <c r="H14" i="13"/>
  <c r="M13" i="13"/>
  <c r="L13" i="13"/>
  <c r="K13" i="13"/>
  <c r="J13" i="13"/>
  <c r="I13" i="13"/>
  <c r="H13" i="13"/>
  <c r="M12" i="13"/>
  <c r="L12" i="13"/>
  <c r="K12" i="13"/>
  <c r="J12" i="13"/>
  <c r="I12" i="13"/>
  <c r="H12" i="13"/>
  <c r="M11" i="13"/>
  <c r="L11" i="13"/>
  <c r="K11" i="13"/>
  <c r="J11" i="13"/>
  <c r="I11" i="13"/>
  <c r="H11" i="13"/>
  <c r="M10" i="13"/>
  <c r="L10" i="13"/>
  <c r="K10" i="13"/>
  <c r="J10" i="13"/>
  <c r="I10" i="13"/>
  <c r="H10" i="13"/>
  <c r="M9" i="13"/>
  <c r="L9" i="13"/>
  <c r="K9" i="13"/>
  <c r="J9" i="13"/>
  <c r="I9" i="13"/>
  <c r="H9" i="13"/>
  <c r="M8" i="13"/>
  <c r="L8" i="13"/>
  <c r="N7" i="13" s="1"/>
  <c r="K8" i="13"/>
  <c r="J8" i="13"/>
  <c r="I8" i="13"/>
  <c r="H8" i="13"/>
  <c r="M7" i="13"/>
  <c r="L7" i="13"/>
  <c r="K7" i="13"/>
  <c r="I7" i="13"/>
  <c r="H7" i="13"/>
  <c r="N39" i="13" l="1"/>
  <c r="O33" i="13"/>
  <c r="O31" i="13"/>
  <c r="N16" i="13"/>
  <c r="O39" i="13"/>
  <c r="N33" i="13"/>
  <c r="O7" i="13"/>
  <c r="L47" i="13"/>
  <c r="M47" i="13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L29" i="12" l="1"/>
  <c r="H29" i="12" l="1"/>
  <c r="H44" i="12" l="1"/>
  <c r="I44" i="12"/>
  <c r="M46" i="12" l="1"/>
  <c r="L46" i="12"/>
  <c r="I46" i="12"/>
  <c r="H46" i="12"/>
  <c r="M45" i="12"/>
  <c r="L45" i="12"/>
  <c r="I45" i="12"/>
  <c r="H45" i="12"/>
  <c r="M44" i="12"/>
  <c r="L44" i="12"/>
  <c r="M43" i="12"/>
  <c r="L43" i="12"/>
  <c r="I43" i="12"/>
  <c r="H43" i="12"/>
  <c r="M42" i="12"/>
  <c r="L42" i="12"/>
  <c r="I42" i="12"/>
  <c r="H42" i="12"/>
  <c r="M41" i="12"/>
  <c r="L41" i="12"/>
  <c r="I41" i="12"/>
  <c r="H41" i="12"/>
  <c r="M40" i="12"/>
  <c r="L40" i="12"/>
  <c r="I40" i="12"/>
  <c r="H40" i="12"/>
  <c r="M39" i="12"/>
  <c r="L39" i="12"/>
  <c r="I39" i="12"/>
  <c r="H39" i="12"/>
  <c r="M38" i="12"/>
  <c r="L38" i="12"/>
  <c r="I38" i="12"/>
  <c r="H38" i="12"/>
  <c r="M37" i="12"/>
  <c r="L37" i="12"/>
  <c r="I37" i="12"/>
  <c r="H37" i="12"/>
  <c r="M36" i="12"/>
  <c r="L36" i="12"/>
  <c r="K36" i="12"/>
  <c r="J36" i="12"/>
  <c r="I36" i="12"/>
  <c r="H36" i="12"/>
  <c r="M35" i="12"/>
  <c r="L35" i="12"/>
  <c r="K35" i="12"/>
  <c r="J35" i="12"/>
  <c r="I35" i="12"/>
  <c r="H35" i="12"/>
  <c r="M34" i="12"/>
  <c r="L34" i="12"/>
  <c r="K34" i="12"/>
  <c r="J34" i="12"/>
  <c r="I34" i="12"/>
  <c r="H34" i="12"/>
  <c r="M33" i="12"/>
  <c r="L33" i="12"/>
  <c r="K33" i="12"/>
  <c r="J33" i="12"/>
  <c r="I33" i="12"/>
  <c r="H33" i="12"/>
  <c r="M32" i="12"/>
  <c r="L32" i="12"/>
  <c r="K32" i="12"/>
  <c r="J32" i="12"/>
  <c r="I32" i="12"/>
  <c r="H32" i="12"/>
  <c r="M31" i="12"/>
  <c r="L31" i="12"/>
  <c r="K31" i="12"/>
  <c r="J31" i="12"/>
  <c r="I31" i="12"/>
  <c r="H31" i="12"/>
  <c r="M30" i="12"/>
  <c r="L30" i="12"/>
  <c r="K30" i="12"/>
  <c r="J30" i="12"/>
  <c r="I30" i="12"/>
  <c r="H30" i="12"/>
  <c r="M29" i="12"/>
  <c r="K29" i="12"/>
  <c r="J29" i="12"/>
  <c r="I29" i="12"/>
  <c r="M28" i="12"/>
  <c r="L28" i="12"/>
  <c r="K28" i="12"/>
  <c r="J28" i="12"/>
  <c r="I28" i="12"/>
  <c r="H28" i="12"/>
  <c r="M27" i="12"/>
  <c r="L27" i="12"/>
  <c r="K27" i="12"/>
  <c r="J27" i="12"/>
  <c r="I27" i="12"/>
  <c r="H27" i="12"/>
  <c r="M26" i="12"/>
  <c r="L26" i="12"/>
  <c r="K26" i="12"/>
  <c r="J26" i="12"/>
  <c r="I26" i="12"/>
  <c r="H26" i="12"/>
  <c r="M25" i="12"/>
  <c r="L25" i="12"/>
  <c r="K25" i="12"/>
  <c r="J25" i="12"/>
  <c r="I25" i="12"/>
  <c r="H25" i="12"/>
  <c r="M24" i="12"/>
  <c r="L24" i="12"/>
  <c r="K24" i="12"/>
  <c r="J24" i="12"/>
  <c r="I24" i="12"/>
  <c r="H24" i="12"/>
  <c r="M23" i="12"/>
  <c r="L23" i="12"/>
  <c r="K23" i="12"/>
  <c r="J23" i="12"/>
  <c r="I23" i="12"/>
  <c r="H23" i="12"/>
  <c r="M22" i="12"/>
  <c r="L22" i="12"/>
  <c r="K22" i="12"/>
  <c r="J22" i="12"/>
  <c r="I22" i="12"/>
  <c r="H22" i="12"/>
  <c r="M21" i="12"/>
  <c r="L21" i="12"/>
  <c r="K21" i="12"/>
  <c r="J21" i="12"/>
  <c r="I21" i="12"/>
  <c r="H21" i="12"/>
  <c r="M20" i="12"/>
  <c r="L20" i="12"/>
  <c r="K20" i="12"/>
  <c r="J20" i="12"/>
  <c r="I20" i="12"/>
  <c r="H20" i="12"/>
  <c r="M19" i="12"/>
  <c r="L19" i="12"/>
  <c r="K19" i="12"/>
  <c r="J19" i="12"/>
  <c r="I19" i="12"/>
  <c r="H19" i="12"/>
  <c r="M18" i="12"/>
  <c r="L18" i="12"/>
  <c r="K18" i="12"/>
  <c r="J18" i="12"/>
  <c r="I18" i="12"/>
  <c r="H18" i="12"/>
  <c r="M17" i="12"/>
  <c r="L17" i="12"/>
  <c r="K17" i="12"/>
  <c r="J17" i="12"/>
  <c r="I17" i="12"/>
  <c r="H17" i="12"/>
  <c r="M16" i="12"/>
  <c r="L16" i="12"/>
  <c r="K16" i="12"/>
  <c r="J16" i="12"/>
  <c r="I16" i="12"/>
  <c r="H16" i="12"/>
  <c r="M15" i="12"/>
  <c r="L15" i="12"/>
  <c r="K15" i="12"/>
  <c r="J15" i="12"/>
  <c r="I15" i="12"/>
  <c r="H15" i="12"/>
  <c r="M14" i="12"/>
  <c r="L14" i="12"/>
  <c r="K14" i="12"/>
  <c r="J14" i="12"/>
  <c r="I14" i="12"/>
  <c r="H14" i="12"/>
  <c r="M13" i="12"/>
  <c r="L13" i="12"/>
  <c r="K13" i="12"/>
  <c r="J13" i="12"/>
  <c r="I13" i="12"/>
  <c r="H13" i="12"/>
  <c r="M12" i="12"/>
  <c r="L12" i="12"/>
  <c r="K12" i="12"/>
  <c r="J12" i="12"/>
  <c r="I12" i="12"/>
  <c r="H12" i="12"/>
  <c r="M11" i="12"/>
  <c r="L11" i="12"/>
  <c r="K11" i="12"/>
  <c r="J11" i="12"/>
  <c r="I11" i="12"/>
  <c r="H11" i="12"/>
  <c r="M10" i="12"/>
  <c r="L10" i="12"/>
  <c r="K10" i="12"/>
  <c r="J10" i="12"/>
  <c r="I10" i="12"/>
  <c r="H10" i="12"/>
  <c r="M9" i="12"/>
  <c r="L9" i="12"/>
  <c r="K9" i="12"/>
  <c r="J9" i="12"/>
  <c r="I9" i="12"/>
  <c r="H9" i="12"/>
  <c r="M8" i="12"/>
  <c r="L8" i="12"/>
  <c r="K8" i="12"/>
  <c r="J8" i="12"/>
  <c r="I8" i="12"/>
  <c r="H8" i="12"/>
  <c r="M7" i="12"/>
  <c r="L7" i="12"/>
  <c r="K7" i="12"/>
  <c r="I7" i="12"/>
  <c r="H7" i="12"/>
  <c r="N7" i="12" l="1"/>
  <c r="O7" i="12"/>
  <c r="L47" i="12"/>
  <c r="N16" i="12"/>
  <c r="N39" i="12"/>
  <c r="O39" i="12"/>
  <c r="O33" i="12"/>
  <c r="N31" i="12"/>
  <c r="N33" i="12"/>
  <c r="O31" i="12"/>
  <c r="O16" i="12"/>
  <c r="M47" i="12"/>
</calcChain>
</file>

<file path=xl/sharedStrings.xml><?xml version="1.0" encoding="utf-8"?>
<sst xmlns="http://schemas.openxmlformats.org/spreadsheetml/2006/main" count="4096" uniqueCount="106">
  <si>
    <t>Хлеб и булочные изделия из пшеничной муки 1 и 2 сортов, кг</t>
  </si>
  <si>
    <t>Средние цены</t>
  </si>
  <si>
    <t>Розничные объекты</t>
  </si>
  <si>
    <t>Социальные магазины</t>
  </si>
  <si>
    <t>%</t>
  </si>
  <si>
    <t>рублей</t>
  </si>
  <si>
    <t>кг</t>
  </si>
  <si>
    <t xml:space="preserve">Свинина бескостная </t>
  </si>
  <si>
    <t>л</t>
  </si>
  <si>
    <t>10 шт.</t>
  </si>
  <si>
    <t>Свинина на кости</t>
  </si>
  <si>
    <t>Куры охлажденные и мороженые</t>
  </si>
  <si>
    <t>Баранина</t>
  </si>
  <si>
    <t>Рыба мороженая неразделанная</t>
  </si>
  <si>
    <t>Сельдь соленая</t>
  </si>
  <si>
    <t>Масло сливочное</t>
  </si>
  <si>
    <t>Молоко питьевое цельное пастеризованное 2,5-3,2% жирности</t>
  </si>
  <si>
    <t>Яйца куриные</t>
  </si>
  <si>
    <t>Сахар-песок</t>
  </si>
  <si>
    <t>Печенье</t>
  </si>
  <si>
    <t>Чай черный байховый</t>
  </si>
  <si>
    <t>Соль поваренная пищевая</t>
  </si>
  <si>
    <t>Перец черный (горошек)</t>
  </si>
  <si>
    <t>Мука пшеничная</t>
  </si>
  <si>
    <t>Хлеб из ржаной муки и из смеси муки ржаной и пшеничной</t>
  </si>
  <si>
    <t>Рис шлифованный</t>
  </si>
  <si>
    <t>Пшено</t>
  </si>
  <si>
    <t>Картофель</t>
  </si>
  <si>
    <t>Капуста белокочанная свежая</t>
  </si>
  <si>
    <t>Лук репчатый</t>
  </si>
  <si>
    <t>Морковь</t>
  </si>
  <si>
    <t>Огурцы свежие</t>
  </si>
  <si>
    <t>Яблоки</t>
  </si>
  <si>
    <r>
      <t xml:space="preserve">Еженедельный  мониторинг цен на фиксированный набор продовольственных товаров (рублей)   </t>
    </r>
    <r>
      <rPr>
        <i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(минимальный (условный) набор продуктов питания)</t>
    </r>
  </si>
  <si>
    <t>Примечание</t>
  </si>
  <si>
    <t>Масло подсолнечное</t>
  </si>
  <si>
    <t>Маргарин</t>
  </si>
  <si>
    <t>Сметана</t>
  </si>
  <si>
    <t>Творог нежирный</t>
  </si>
  <si>
    <t>Сыры сычужные твердые и мягкие</t>
  </si>
  <si>
    <t>Карамель</t>
  </si>
  <si>
    <t>в пересчете на кг</t>
  </si>
  <si>
    <t xml:space="preserve">Горох </t>
  </si>
  <si>
    <t xml:space="preserve">Вермишель </t>
  </si>
  <si>
    <t>Макаронные изделия</t>
  </si>
  <si>
    <t>при наличии</t>
  </si>
  <si>
    <t>Томаты</t>
  </si>
  <si>
    <t>на кости и бескостная</t>
  </si>
  <si>
    <t>пересчитать на 1 литр</t>
  </si>
  <si>
    <t>Говядина на кости</t>
  </si>
  <si>
    <t xml:space="preserve">Говядина бескостная </t>
  </si>
  <si>
    <t>камбала, навага, горбуша, кета, минтай (по сезону) иная неразделанная при наличии</t>
  </si>
  <si>
    <t>преимущественно местного производства (при наличии)</t>
  </si>
  <si>
    <t>преимущественно весовой</t>
  </si>
  <si>
    <t>если в пачках, то пересчет на 1 кг. (Юбилейное, Сахарное, Любятово, иное не дорогое)</t>
  </si>
  <si>
    <t>можно взять конфеты глазированные как в АРМ мониторинге</t>
  </si>
  <si>
    <t xml:space="preserve">в пересчете на кг </t>
  </si>
  <si>
    <t>в пересчете на 1 кг</t>
  </si>
  <si>
    <t>преимущественно весовая</t>
  </si>
  <si>
    <t>преимущественно весовое</t>
  </si>
  <si>
    <t>низкой ценовой категории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</si>
  <si>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</si>
  <si>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Муниципальное образование "Городской округ Ногликский"</t>
  </si>
  <si>
    <t>Гречка</t>
  </si>
  <si>
    <t>Свекла</t>
  </si>
  <si>
    <r>
      <t xml:space="preserve">в наблюдении учитывать </t>
    </r>
    <r>
      <rPr>
        <b/>
        <sz val="14"/>
        <color theme="1"/>
        <rFont val="Times New Roman"/>
        <family val="1"/>
        <charset val="204"/>
      </rPr>
      <t>только масло сливочное</t>
    </r>
    <r>
      <rPr>
        <sz val="14"/>
        <color theme="1"/>
        <rFont val="Times New Roman"/>
        <family val="1"/>
        <charset val="204"/>
      </rPr>
      <t>, в случае фиксирования цены за пачку в обязательном порядке пересчитать на 1 кг</t>
    </r>
  </si>
  <si>
    <t>повышение розничной цены к предыдущей дате более чем на 3%</t>
  </si>
  <si>
    <t>Рыба мороженая разделанная</t>
  </si>
  <si>
    <t xml:space="preserve">Наименование </t>
  </si>
  <si>
    <t>Ед. изм.</t>
  </si>
  <si>
    <t>руб.коп.</t>
  </si>
  <si>
    <t>Отношение соццены к розничным ценам в не социальных магазинах</t>
  </si>
  <si>
    <t>Среднее отклонение соццены к розничной цене на ряд продуктов (мясо, молочная продукция, крупы и т.д.)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</si>
  <si>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</si>
  <si>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t>Муниципальное образование Ногликский муниципальный округ Сахалинской области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</si>
  <si>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23.07.2025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</si>
  <si>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</si>
  <si>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</si>
  <si>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</si>
  <si>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</si>
  <si>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01.10.2025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</si>
  <si>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12.11.2025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</si>
  <si>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</si>
  <si>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</si>
  <si>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30.07.2025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</si>
  <si>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19.11.2025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</si>
  <si>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10.12.2025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</si>
  <si>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</si>
  <si>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28.01.2026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</si>
  <si>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04.02.2026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</si>
  <si>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18.02.2026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</si>
  <si>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25.02.2026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</si>
  <si>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</si>
  <si>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18.03.2026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</si>
  <si>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25.03.2026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</si>
  <si>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08.04.2026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</si>
  <si>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15.04.2026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</si>
  <si>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22.04.2026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</si>
  <si>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</si>
  <si>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13.05.2026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</si>
  <si>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</si>
  <si>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</si>
  <si>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10.06.2026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</si>
  <si>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17.06.2026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</si>
  <si>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24.06.2026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</si>
  <si>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01.07.2026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</si>
</sst>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91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4" borderId="1" xfId="2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2" fontId="3" fillId="0" borderId="0" xfId="0" applyNumberFormat="1" applyFont="1"/>
    <xf numFmtId="0" fontId="7" fillId="0" borderId="4" xfId="2" applyFont="1" applyFill="1" applyBorder="1" applyAlignment="1">
      <alignment horizontal="center" vertical="center" wrapText="1"/>
    </xf>
    <xf numFmtId="0" fontId="3" fillId="0" borderId="0" xfId="0" applyFont="1" applyFill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2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 wrapText="1"/>
    </xf>
    <xf numFmtId="2" fontId="7" fillId="4" borderId="9" xfId="2" applyNumberFormat="1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/>
    </xf>
    <xf numFmtId="2" fontId="7" fillId="4" borderId="1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11" xfId="2" applyNumberFormat="1" applyFont="1" applyFill="1" applyBorder="1" applyAlignment="1">
      <alignment horizontal="center" vertical="center" wrapText="1"/>
    </xf>
    <xf numFmtId="2" fontId="7" fillId="0" borderId="12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9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12" fillId="3" borderId="1" xfId="2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64" fontId="3" fillId="0" borderId="9" xfId="0" applyNumberFormat="1" applyFont="1" applyBorder="1" applyAlignment="1">
      <alignment horizontal="center" vertical="center"/>
    </xf>
    <xf numFmtId="14" fontId="12" fillId="3" borderId="2" xfId="2" applyNumberFormat="1" applyFont="1" applyFill="1" applyBorder="1" applyAlignment="1">
      <alignment horizontal="center" vertical="center" wrapText="1"/>
    </xf>
    <xf numFmtId="14" fontId="12" fillId="3" borderId="9" xfId="2" applyNumberFormat="1" applyFont="1" applyFill="1" applyBorder="1" applyAlignment="1">
      <alignment horizontal="center" vertical="center" wrapText="1"/>
    </xf>
    <xf numFmtId="14" fontId="12" fillId="3" borderId="4" xfId="2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46" sqref="G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62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23"/>
      <c r="D4" s="175" t="s">
        <v>1</v>
      </c>
      <c r="E4" s="175"/>
      <c r="F4" s="175"/>
      <c r="G4" s="175"/>
      <c r="H4" s="175" t="s">
        <v>73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2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24"/>
      <c r="D6" s="182">
        <v>45847</v>
      </c>
      <c r="E6" s="183"/>
      <c r="F6" s="182">
        <v>45854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2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25" t="s">
        <v>6</v>
      </c>
      <c r="C7" s="2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36" si="2">G7-E7</f>
        <v>0</v>
      </c>
      <c r="L7" s="22">
        <f t="shared" ref="L7:L46" si="3">G7/F7*100</f>
        <v>0</v>
      </c>
      <c r="M7" s="22">
        <f t="shared" ref="M7:M16" si="4">G7-F7</f>
        <v>-599</v>
      </c>
      <c r="N7" s="187">
        <f>SUM(L7:L12)/5</f>
        <v>83.138733830364615</v>
      </c>
      <c r="O7" s="184">
        <f>SUM(M7:M12)/5</f>
        <v>-217.05833333333334</v>
      </c>
    </row>
    <row r="8" spans="1:15" ht="18.75" x14ac:dyDescent="0.3">
      <c r="A8" s="3" t="s">
        <v>50</v>
      </c>
      <c r="B8" s="25" t="s">
        <v>6</v>
      </c>
      <c r="C8" s="25"/>
      <c r="D8" s="30">
        <v>1003.3333333333334</v>
      </c>
      <c r="E8" s="31">
        <v>810.875</v>
      </c>
      <c r="F8" s="30">
        <v>1003.3333333333334</v>
      </c>
      <c r="G8" s="31">
        <v>810.875</v>
      </c>
      <c r="H8" s="32">
        <f t="shared" si="0"/>
        <v>100</v>
      </c>
      <c r="I8" s="6">
        <f t="shared" si="1"/>
        <v>0</v>
      </c>
      <c r="J8" s="14">
        <f t="shared" ref="J8:J36" si="5">G8/E8*100</f>
        <v>100</v>
      </c>
      <c r="K8" s="17">
        <f t="shared" si="2"/>
        <v>0</v>
      </c>
      <c r="L8" s="20">
        <f t="shared" si="3"/>
        <v>80.818106312292358</v>
      </c>
      <c r="M8" s="22">
        <f t="shared" si="4"/>
        <v>-192.45833333333337</v>
      </c>
      <c r="N8" s="187"/>
      <c r="O8" s="184"/>
    </row>
    <row r="9" spans="1:15" ht="18.75" x14ac:dyDescent="0.3">
      <c r="A9" s="3" t="s">
        <v>10</v>
      </c>
      <c r="B9" s="25" t="s">
        <v>6</v>
      </c>
      <c r="C9" s="25"/>
      <c r="D9" s="30">
        <v>428.66666666666669</v>
      </c>
      <c r="E9" s="31">
        <v>237</v>
      </c>
      <c r="F9" s="30">
        <v>428.66666666666669</v>
      </c>
      <c r="G9" s="31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55.287713841368578</v>
      </c>
      <c r="M9" s="22">
        <f t="shared" si="4"/>
        <v>-191.66666666666669</v>
      </c>
      <c r="N9" s="187"/>
      <c r="O9" s="184"/>
    </row>
    <row r="10" spans="1:15" ht="18.75" x14ac:dyDescent="0.3">
      <c r="A10" s="3" t="s">
        <v>7</v>
      </c>
      <c r="B10" s="25" t="s">
        <v>6</v>
      </c>
      <c r="C10" s="25"/>
      <c r="D10" s="30">
        <v>459</v>
      </c>
      <c r="E10" s="31">
        <v>446.25</v>
      </c>
      <c r="F10" s="30">
        <v>459</v>
      </c>
      <c r="G10" s="31">
        <v>446.25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97.222222222222214</v>
      </c>
      <c r="M10" s="22">
        <f t="shared" si="4"/>
        <v>-12.75</v>
      </c>
      <c r="N10" s="187"/>
      <c r="O10" s="184"/>
    </row>
    <row r="11" spans="1:15" ht="18.75" x14ac:dyDescent="0.3">
      <c r="A11" s="3" t="s">
        <v>11</v>
      </c>
      <c r="B11" s="25" t="s">
        <v>6</v>
      </c>
      <c r="C11" s="25"/>
      <c r="D11" s="30">
        <v>332.66666666666669</v>
      </c>
      <c r="E11" s="31">
        <v>292.25</v>
      </c>
      <c r="F11" s="30">
        <v>332.66666666666669</v>
      </c>
      <c r="G11" s="31">
        <v>292.25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87.850701402805612</v>
      </c>
      <c r="M11" s="22">
        <f t="shared" si="4"/>
        <v>-40.416666666666686</v>
      </c>
      <c r="N11" s="187"/>
      <c r="O11" s="184"/>
    </row>
    <row r="12" spans="1:15" ht="18.75" x14ac:dyDescent="0.3">
      <c r="A12" s="3" t="s">
        <v>12</v>
      </c>
      <c r="B12" s="25" t="s">
        <v>6</v>
      </c>
      <c r="C12" s="25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844.33333333333337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94.514925373134332</v>
      </c>
      <c r="M12" s="22">
        <f t="shared" si="4"/>
        <v>-49</v>
      </c>
      <c r="N12" s="187"/>
      <c r="O12" s="184"/>
    </row>
    <row r="13" spans="1:15" ht="57" customHeight="1" x14ac:dyDescent="0.3">
      <c r="A13" s="3" t="s">
        <v>13</v>
      </c>
      <c r="B13" s="25" t="s">
        <v>6</v>
      </c>
      <c r="C13" s="25" t="s">
        <v>51</v>
      </c>
      <c r="D13" s="30">
        <v>105.33333333333333</v>
      </c>
      <c r="E13" s="31">
        <v>94.375</v>
      </c>
      <c r="F13" s="30">
        <v>89</v>
      </c>
      <c r="G13" s="31">
        <v>94.375</v>
      </c>
      <c r="H13" s="32">
        <f t="shared" si="0"/>
        <v>84.493670886075961</v>
      </c>
      <c r="I13" s="11">
        <f t="shared" si="1"/>
        <v>-16.333333333333329</v>
      </c>
      <c r="J13" s="15">
        <f t="shared" si="5"/>
        <v>100</v>
      </c>
      <c r="K13" s="26">
        <f t="shared" si="2"/>
        <v>0</v>
      </c>
      <c r="L13" s="20">
        <f t="shared" si="3"/>
        <v>106.03932584269661</v>
      </c>
      <c r="M13" s="22">
        <f t="shared" si="4"/>
        <v>5.375</v>
      </c>
      <c r="N13" s="18"/>
      <c r="O13" s="2"/>
    </row>
    <row r="14" spans="1:15" ht="18.75" x14ac:dyDescent="0.3">
      <c r="A14" s="3" t="s">
        <v>67</v>
      </c>
      <c r="B14" s="25" t="s">
        <v>6</v>
      </c>
      <c r="C14" s="25"/>
      <c r="D14" s="30">
        <v>202.5</v>
      </c>
      <c r="E14" s="31">
        <v>167</v>
      </c>
      <c r="F14" s="30">
        <v>202.5</v>
      </c>
      <c r="G14" s="31">
        <v>167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82.46913580246914</v>
      </c>
      <c r="M14" s="22">
        <f t="shared" si="4"/>
        <v>-35.5</v>
      </c>
      <c r="N14" s="18"/>
      <c r="O14" s="2"/>
    </row>
    <row r="15" spans="1:15" ht="18.75" x14ac:dyDescent="0.3">
      <c r="A15" s="3" t="s">
        <v>14</v>
      </c>
      <c r="B15" s="25" t="s">
        <v>6</v>
      </c>
      <c r="C15" s="25"/>
      <c r="D15" s="30">
        <v>539</v>
      </c>
      <c r="E15" s="31">
        <v>531.94000000000005</v>
      </c>
      <c r="F15" s="30">
        <v>539</v>
      </c>
      <c r="G15" s="31">
        <v>531.94000000000005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98.690166975881283</v>
      </c>
      <c r="M15" s="22">
        <f t="shared" si="4"/>
        <v>-7.0599999999999454</v>
      </c>
      <c r="N15" s="18"/>
      <c r="O15" s="2"/>
    </row>
    <row r="16" spans="1:15" ht="93.75" x14ac:dyDescent="0.3">
      <c r="A16" s="3" t="s">
        <v>15</v>
      </c>
      <c r="B16" s="25" t="s">
        <v>6</v>
      </c>
      <c r="C16" s="25" t="s">
        <v>65</v>
      </c>
      <c r="D16" s="30">
        <v>1296.6666666666667</v>
      </c>
      <c r="E16" s="31">
        <v>1200.8125</v>
      </c>
      <c r="F16" s="30">
        <v>1279.67</v>
      </c>
      <c r="G16" s="31">
        <v>1200.8125</v>
      </c>
      <c r="H16" s="33">
        <f t="shared" si="0"/>
        <v>98.689203084832897</v>
      </c>
      <c r="I16" s="27">
        <f t="shared" si="1"/>
        <v>-16.99666666666667</v>
      </c>
      <c r="J16" s="14">
        <f t="shared" si="5"/>
        <v>100</v>
      </c>
      <c r="K16" s="17">
        <f t="shared" si="2"/>
        <v>0</v>
      </c>
      <c r="L16" s="20">
        <f t="shared" si="3"/>
        <v>93.837669086561377</v>
      </c>
      <c r="M16" s="22">
        <f t="shared" si="4"/>
        <v>-78.857500000000073</v>
      </c>
      <c r="N16" s="187">
        <f>SUM(L16:L22)/7</f>
        <v>87.397361852919374</v>
      </c>
      <c r="O16" s="184">
        <f>SUM(M16:M22)/7</f>
        <v>-66.231309523809514</v>
      </c>
    </row>
    <row r="17" spans="1:15" ht="18.75" x14ac:dyDescent="0.3">
      <c r="A17" s="3" t="s">
        <v>35</v>
      </c>
      <c r="B17" s="25" t="s">
        <v>8</v>
      </c>
      <c r="C17" s="25" t="s">
        <v>48</v>
      </c>
      <c r="D17" s="30">
        <v>216.53333333333333</v>
      </c>
      <c r="E17" s="31">
        <v>181.69</v>
      </c>
      <c r="F17" s="30">
        <v>216.53333333333333</v>
      </c>
      <c r="G17" s="31">
        <v>181.69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83.908559113300498</v>
      </c>
      <c r="M17" s="22">
        <f>G18-F18</f>
        <v>-95.613333333333287</v>
      </c>
      <c r="N17" s="187"/>
      <c r="O17" s="184"/>
    </row>
    <row r="18" spans="1:15" ht="18.75" x14ac:dyDescent="0.3">
      <c r="A18" s="3" t="s">
        <v>36</v>
      </c>
      <c r="B18" s="25" t="s">
        <v>6</v>
      </c>
      <c r="C18" s="25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22">
        <f t="shared" ref="M18:M27" si="6">G18-F18</f>
        <v>-95.613333333333287</v>
      </c>
      <c r="N18" s="187"/>
      <c r="O18" s="184"/>
    </row>
    <row r="19" spans="1:15" ht="37.5" x14ac:dyDescent="0.3">
      <c r="A19" s="3" t="s">
        <v>37</v>
      </c>
      <c r="B19" s="25" t="s">
        <v>6</v>
      </c>
      <c r="C19" s="25" t="s">
        <v>52</v>
      </c>
      <c r="D19" s="30">
        <v>648.33333333333337</v>
      </c>
      <c r="E19" s="31">
        <v>499.80500000000001</v>
      </c>
      <c r="F19" s="30">
        <v>668</v>
      </c>
      <c r="G19" s="31">
        <v>499.80500000000001</v>
      </c>
      <c r="H19" s="32">
        <f t="shared" si="0"/>
        <v>103.03341902313623</v>
      </c>
      <c r="I19" s="6">
        <f t="shared" si="1"/>
        <v>19.666666666666629</v>
      </c>
      <c r="J19" s="14">
        <f t="shared" si="5"/>
        <v>100</v>
      </c>
      <c r="K19" s="17">
        <f t="shared" si="2"/>
        <v>0</v>
      </c>
      <c r="L19" s="20">
        <f t="shared" si="3"/>
        <v>74.821107784431135</v>
      </c>
      <c r="M19" s="22">
        <f t="shared" si="6"/>
        <v>-168.19499999999999</v>
      </c>
      <c r="N19" s="187"/>
      <c r="O19" s="184"/>
    </row>
    <row r="20" spans="1:15" ht="38.25" customHeight="1" x14ac:dyDescent="0.3">
      <c r="A20" s="3" t="s">
        <v>38</v>
      </c>
      <c r="B20" s="25" t="s">
        <v>6</v>
      </c>
      <c r="C20" s="25" t="s">
        <v>52</v>
      </c>
      <c r="D20" s="30">
        <v>666.33333333333337</v>
      </c>
      <c r="E20" s="31">
        <v>678.25</v>
      </c>
      <c r="F20" s="30">
        <v>735</v>
      </c>
      <c r="G20" s="31">
        <v>710.33</v>
      </c>
      <c r="H20" s="32">
        <f t="shared" si="0"/>
        <v>110.30515257628815</v>
      </c>
      <c r="I20" s="6">
        <f t="shared" si="1"/>
        <v>68.666666666666629</v>
      </c>
      <c r="J20" s="14">
        <f t="shared" si="5"/>
        <v>104.72981938813122</v>
      </c>
      <c r="K20" s="17">
        <f t="shared" si="2"/>
        <v>32.080000000000041</v>
      </c>
      <c r="L20" s="20">
        <f t="shared" si="3"/>
        <v>96.643537414965991</v>
      </c>
      <c r="M20" s="22">
        <f t="shared" si="6"/>
        <v>-24.669999999999959</v>
      </c>
      <c r="N20" s="187"/>
      <c r="O20" s="184"/>
    </row>
    <row r="21" spans="1:15" ht="37.5" x14ac:dyDescent="0.3">
      <c r="A21" s="3" t="s">
        <v>16</v>
      </c>
      <c r="B21" s="25" t="s">
        <v>8</v>
      </c>
      <c r="C21" s="25" t="s">
        <v>52</v>
      </c>
      <c r="D21" s="30">
        <v>147</v>
      </c>
      <c r="E21" s="31">
        <v>117.25</v>
      </c>
      <c r="F21" s="30">
        <v>144.66999999999999</v>
      </c>
      <c r="G21" s="31">
        <v>117.25</v>
      </c>
      <c r="H21" s="32">
        <f t="shared" si="0"/>
        <v>98.414965986394549</v>
      </c>
      <c r="I21" s="6">
        <f t="shared" si="1"/>
        <v>-2.3300000000000125</v>
      </c>
      <c r="J21" s="14">
        <f t="shared" si="5"/>
        <v>100</v>
      </c>
      <c r="K21" s="17">
        <f t="shared" si="2"/>
        <v>0</v>
      </c>
      <c r="L21" s="20">
        <f t="shared" si="3"/>
        <v>81.046519665445501</v>
      </c>
      <c r="M21" s="22">
        <f t="shared" si="6"/>
        <v>-27.419999999999987</v>
      </c>
      <c r="N21" s="187"/>
      <c r="O21" s="184"/>
    </row>
    <row r="22" spans="1:15" ht="18.75" x14ac:dyDescent="0.3">
      <c r="A22" s="3" t="s">
        <v>39</v>
      </c>
      <c r="B22" s="25" t="s">
        <v>6</v>
      </c>
      <c r="C22" s="25"/>
      <c r="D22" s="30">
        <v>885</v>
      </c>
      <c r="E22" s="31">
        <v>731.75</v>
      </c>
      <c r="F22" s="30">
        <v>705</v>
      </c>
      <c r="G22" s="31">
        <v>731.75</v>
      </c>
      <c r="H22" s="33">
        <f t="shared" si="0"/>
        <v>79.66101694915254</v>
      </c>
      <c r="I22" s="28">
        <f t="shared" si="1"/>
        <v>-180</v>
      </c>
      <c r="J22" s="14">
        <f t="shared" si="5"/>
        <v>100</v>
      </c>
      <c r="K22" s="17">
        <f t="shared" si="2"/>
        <v>0</v>
      </c>
      <c r="L22" s="20">
        <f t="shared" si="3"/>
        <v>103.79432624113475</v>
      </c>
      <c r="M22" s="22">
        <f t="shared" si="6"/>
        <v>26.75</v>
      </c>
      <c r="N22" s="187"/>
      <c r="O22" s="184"/>
    </row>
    <row r="23" spans="1:15" ht="18.75" x14ac:dyDescent="0.3">
      <c r="A23" s="3" t="s">
        <v>17</v>
      </c>
      <c r="B23" s="25" t="s">
        <v>9</v>
      </c>
      <c r="C23" s="25"/>
      <c r="D23" s="30">
        <v>151.33333333333334</v>
      </c>
      <c r="E23" s="31">
        <v>146.75</v>
      </c>
      <c r="F23" s="30">
        <v>151.33333333333334</v>
      </c>
      <c r="G23" s="31">
        <v>137</v>
      </c>
      <c r="H23" s="32">
        <f t="shared" si="0"/>
        <v>100</v>
      </c>
      <c r="I23" s="6">
        <f t="shared" si="1"/>
        <v>0</v>
      </c>
      <c r="J23" s="14">
        <f t="shared" si="5"/>
        <v>93.35604770017035</v>
      </c>
      <c r="K23" s="17">
        <f t="shared" si="2"/>
        <v>-9.75</v>
      </c>
      <c r="L23" s="20">
        <f t="shared" si="3"/>
        <v>90.528634361233472</v>
      </c>
      <c r="M23" s="22">
        <f t="shared" si="6"/>
        <v>-14.333333333333343</v>
      </c>
      <c r="N23" s="18"/>
      <c r="O23" s="2"/>
    </row>
    <row r="24" spans="1:15" ht="18.75" x14ac:dyDescent="0.3">
      <c r="A24" s="3" t="s">
        <v>18</v>
      </c>
      <c r="B24" s="25" t="s">
        <v>6</v>
      </c>
      <c r="C24" s="2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22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25" t="s">
        <v>6</v>
      </c>
      <c r="C25" s="25" t="s">
        <v>54</v>
      </c>
      <c r="D25" s="30">
        <v>381</v>
      </c>
      <c r="E25" s="31">
        <v>280.07749999999999</v>
      </c>
      <c r="F25" s="30">
        <v>381</v>
      </c>
      <c r="G25" s="31">
        <v>280.07749999999999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73.511154855643042</v>
      </c>
      <c r="M25" s="22">
        <f t="shared" si="6"/>
        <v>-100.92250000000001</v>
      </c>
      <c r="N25" s="18"/>
      <c r="O25" s="2"/>
    </row>
    <row r="26" spans="1:15" ht="56.25" x14ac:dyDescent="0.3">
      <c r="A26" s="3" t="s">
        <v>40</v>
      </c>
      <c r="B26" s="25" t="s">
        <v>6</v>
      </c>
      <c r="C26" s="25" t="s">
        <v>55</v>
      </c>
      <c r="D26" s="30">
        <v>356</v>
      </c>
      <c r="E26" s="31">
        <v>330.73750000000001</v>
      </c>
      <c r="F26" s="30">
        <v>356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92.903792134831463</v>
      </c>
      <c r="M26" s="22">
        <f t="shared" si="6"/>
        <v>-25.262499999999989</v>
      </c>
      <c r="N26" s="18"/>
      <c r="O26" s="2"/>
    </row>
    <row r="27" spans="1:15" ht="18.75" x14ac:dyDescent="0.3">
      <c r="A27" s="3" t="s">
        <v>20</v>
      </c>
      <c r="B27" s="25" t="s">
        <v>6</v>
      </c>
      <c r="C27" s="25" t="s">
        <v>56</v>
      </c>
      <c r="D27" s="30">
        <v>926.66666666666663</v>
      </c>
      <c r="E27" s="31">
        <v>761.25</v>
      </c>
      <c r="F27" s="30">
        <v>926.66666666666663</v>
      </c>
      <c r="G27" s="31">
        <v>761.25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82.149280575539578</v>
      </c>
      <c r="M27" s="22">
        <f t="shared" si="6"/>
        <v>-165.41666666666663</v>
      </c>
      <c r="N27" s="18"/>
      <c r="O27" s="2"/>
    </row>
    <row r="28" spans="1:15" ht="18.75" x14ac:dyDescent="0.3">
      <c r="A28" s="3" t="s">
        <v>21</v>
      </c>
      <c r="B28" s="25" t="s">
        <v>6</v>
      </c>
      <c r="C28" s="25"/>
      <c r="D28" s="30">
        <v>58.733333333333327</v>
      </c>
      <c r="E28" s="31">
        <v>46.95</v>
      </c>
      <c r="F28" s="30">
        <v>58.733333333333327</v>
      </c>
      <c r="G28" s="31">
        <v>46.95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79.93757094211125</v>
      </c>
      <c r="M28" s="22">
        <f>G29-F29</f>
        <v>-777.15333333333319</v>
      </c>
      <c r="N28" s="18"/>
      <c r="O28" s="2"/>
    </row>
    <row r="29" spans="1:15" ht="18.75" x14ac:dyDescent="0.3">
      <c r="A29" s="3" t="s">
        <v>22</v>
      </c>
      <c r="B29" s="25" t="s">
        <v>6</v>
      </c>
      <c r="C29" s="25" t="s">
        <v>57</v>
      </c>
      <c r="D29" s="30">
        <v>3446.1533333333332</v>
      </c>
      <c r="E29" s="31">
        <v>2501.75</v>
      </c>
      <c r="F29" s="30">
        <v>3446.1533333333332</v>
      </c>
      <c r="G29" s="31">
        <v>2669</v>
      </c>
      <c r="H29" s="32">
        <f t="shared" si="0"/>
        <v>100</v>
      </c>
      <c r="I29" s="6">
        <f t="shared" si="1"/>
        <v>0</v>
      </c>
      <c r="J29" s="14">
        <f t="shared" si="5"/>
        <v>106.68532027580693</v>
      </c>
      <c r="K29" s="17">
        <f t="shared" si="2"/>
        <v>167.25</v>
      </c>
      <c r="L29" s="20">
        <f t="shared" si="3"/>
        <v>77.448672239385758</v>
      </c>
      <c r="M29" s="22">
        <f>G29-F29</f>
        <v>-777.15333333333319</v>
      </c>
      <c r="N29" s="18"/>
      <c r="O29" s="2"/>
    </row>
    <row r="30" spans="1:15" ht="18.75" x14ac:dyDescent="0.3">
      <c r="A30" s="3" t="s">
        <v>23</v>
      </c>
      <c r="B30" s="25" t="s">
        <v>6</v>
      </c>
      <c r="C30" s="25" t="s">
        <v>58</v>
      </c>
      <c r="D30" s="30">
        <v>60.666666666666664</v>
      </c>
      <c r="E30" s="31">
        <v>64.6875</v>
      </c>
      <c r="F30" s="30">
        <v>60.666666666666664</v>
      </c>
      <c r="G30" s="31">
        <v>64.6875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106.62774725274727</v>
      </c>
      <c r="M30" s="22">
        <f>G31-F31</f>
        <v>-16.700000000000003</v>
      </c>
      <c r="N30" s="18"/>
      <c r="O30" s="2"/>
    </row>
    <row r="31" spans="1:15" ht="37.5" x14ac:dyDescent="0.3">
      <c r="A31" s="3" t="s">
        <v>24</v>
      </c>
      <c r="B31" s="25" t="s">
        <v>6</v>
      </c>
      <c r="C31" s="25"/>
      <c r="D31" s="30">
        <v>100.66666666666667</v>
      </c>
      <c r="E31" s="31">
        <v>83.966666666666669</v>
      </c>
      <c r="F31" s="30">
        <v>100.66666666666667</v>
      </c>
      <c r="G31" s="31">
        <v>83.966666666666669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83.410596026490069</v>
      </c>
      <c r="M31" s="22">
        <f t="shared" ref="M31:M46" si="7">G31-F31</f>
        <v>-16.700000000000003</v>
      </c>
      <c r="N31" s="187">
        <f>SUM(L31:L32)/2</f>
        <v>85.463343497046793</v>
      </c>
      <c r="O31" s="184">
        <f>SUM(M31:M32)/2</f>
        <v>-14.168749999999996</v>
      </c>
    </row>
    <row r="32" spans="1:15" ht="37.5" x14ac:dyDescent="0.3">
      <c r="A32" s="3" t="s">
        <v>0</v>
      </c>
      <c r="B32" s="25" t="s">
        <v>6</v>
      </c>
      <c r="C32" s="25"/>
      <c r="D32" s="30">
        <v>93.219999999999985</v>
      </c>
      <c r="E32" s="31">
        <v>81.582499999999996</v>
      </c>
      <c r="F32" s="30">
        <v>93.219999999999985</v>
      </c>
      <c r="G32" s="31">
        <v>81.582499999999996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22">
        <f t="shared" si="3"/>
        <v>87.516090967603532</v>
      </c>
      <c r="M32" s="22">
        <f t="shared" si="7"/>
        <v>-11.637499999999989</v>
      </c>
      <c r="N32" s="187"/>
      <c r="O32" s="184"/>
    </row>
    <row r="33" spans="1:15" ht="18.75" x14ac:dyDescent="0.3">
      <c r="A33" s="3" t="s">
        <v>25</v>
      </c>
      <c r="B33" s="25" t="s">
        <v>6</v>
      </c>
      <c r="C33" s="25" t="s">
        <v>53</v>
      </c>
      <c r="D33" s="30">
        <v>124</v>
      </c>
      <c r="E33" s="31">
        <v>100.15</v>
      </c>
      <c r="F33" s="30">
        <v>124</v>
      </c>
      <c r="G33" s="31">
        <v>102.65</v>
      </c>
      <c r="H33" s="32">
        <f t="shared" si="0"/>
        <v>100</v>
      </c>
      <c r="I33" s="6">
        <f t="shared" si="1"/>
        <v>0</v>
      </c>
      <c r="J33" s="14">
        <f t="shared" si="5"/>
        <v>102.49625561657514</v>
      </c>
      <c r="K33" s="17">
        <f t="shared" si="2"/>
        <v>2.5</v>
      </c>
      <c r="L33" s="20">
        <f t="shared" si="3"/>
        <v>82.782258064516128</v>
      </c>
      <c r="M33" s="22">
        <f t="shared" si="7"/>
        <v>-21.349999999999994</v>
      </c>
      <c r="N33" s="187">
        <f>SUM(L33:L38)/6</f>
        <v>81.180016685792609</v>
      </c>
      <c r="O33" s="184">
        <f>SUM(M33:M38)/6</f>
        <v>-21.966111111111108</v>
      </c>
    </row>
    <row r="34" spans="1:15" ht="18.75" x14ac:dyDescent="0.3">
      <c r="A34" s="3" t="s">
        <v>63</v>
      </c>
      <c r="B34" s="25" t="s">
        <v>6</v>
      </c>
      <c r="C34" s="25"/>
      <c r="D34" s="30">
        <v>75.666666666666671</v>
      </c>
      <c r="E34" s="31">
        <v>64.0625</v>
      </c>
      <c r="F34" s="30">
        <v>75.666666666666671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84.664096916299556</v>
      </c>
      <c r="M34" s="22">
        <f t="shared" si="7"/>
        <v>-11.604166666666671</v>
      </c>
      <c r="N34" s="187"/>
      <c r="O34" s="184"/>
    </row>
    <row r="35" spans="1:15" ht="18.75" x14ac:dyDescent="0.3">
      <c r="A35" s="3" t="s">
        <v>26</v>
      </c>
      <c r="B35" s="25" t="s">
        <v>6</v>
      </c>
      <c r="C35" s="25" t="s">
        <v>59</v>
      </c>
      <c r="D35" s="30">
        <v>81.333333333333329</v>
      </c>
      <c r="E35" s="31">
        <v>68.400000000000006</v>
      </c>
      <c r="F35" s="30">
        <v>81.333333333333329</v>
      </c>
      <c r="G35" s="31">
        <v>70.150000000000006</v>
      </c>
      <c r="H35" s="33">
        <f t="shared" si="0"/>
        <v>100</v>
      </c>
      <c r="I35" s="28">
        <f t="shared" si="1"/>
        <v>0</v>
      </c>
      <c r="J35" s="14">
        <f t="shared" si="5"/>
        <v>102.55847953216374</v>
      </c>
      <c r="K35" s="17">
        <f t="shared" si="2"/>
        <v>1.75</v>
      </c>
      <c r="L35" s="20">
        <f t="shared" si="3"/>
        <v>86.250000000000014</v>
      </c>
      <c r="M35" s="22">
        <f t="shared" si="7"/>
        <v>-11.183333333333323</v>
      </c>
      <c r="N35" s="187"/>
      <c r="O35" s="184"/>
    </row>
    <row r="36" spans="1:15" ht="18.75" x14ac:dyDescent="0.3">
      <c r="A36" s="3" t="s">
        <v>42</v>
      </c>
      <c r="B36" s="25" t="s">
        <v>6</v>
      </c>
      <c r="C36" s="25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22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25" t="s">
        <v>6</v>
      </c>
      <c r="C37" s="25" t="s">
        <v>45</v>
      </c>
      <c r="D37" s="30">
        <v>135</v>
      </c>
      <c r="E37" s="31">
        <v>110.29666666666667</v>
      </c>
      <c r="F37" s="30">
        <v>160</v>
      </c>
      <c r="G37" s="31">
        <v>110.29666666666667</v>
      </c>
      <c r="H37" s="32">
        <f t="shared" si="0"/>
        <v>118.5185185185185</v>
      </c>
      <c r="I37" s="6">
        <f t="shared" si="1"/>
        <v>25</v>
      </c>
      <c r="J37" s="14">
        <f t="shared" ref="J37:J46" si="8">G37/E37*100</f>
        <v>100</v>
      </c>
      <c r="K37" s="17">
        <f t="shared" ref="K37:K46" si="9">G37-E37</f>
        <v>0</v>
      </c>
      <c r="L37" s="20">
        <f t="shared" si="3"/>
        <v>68.935416666666669</v>
      </c>
      <c r="M37" s="22">
        <f t="shared" si="7"/>
        <v>-49.703333333333333</v>
      </c>
      <c r="N37" s="187"/>
      <c r="O37" s="184"/>
    </row>
    <row r="38" spans="1:15" ht="18.75" x14ac:dyDescent="0.3">
      <c r="A38" s="3" t="s">
        <v>44</v>
      </c>
      <c r="B38" s="25" t="s">
        <v>6</v>
      </c>
      <c r="C38" s="25" t="s">
        <v>41</v>
      </c>
      <c r="D38" s="30">
        <v>114.56666666666666</v>
      </c>
      <c r="E38" s="31">
        <v>146.94</v>
      </c>
      <c r="F38" s="30">
        <v>155.5</v>
      </c>
      <c r="G38" s="31">
        <v>146.94</v>
      </c>
      <c r="H38" s="32">
        <f t="shared" si="0"/>
        <v>135.72883328484144</v>
      </c>
      <c r="I38" s="6">
        <f t="shared" si="1"/>
        <v>40.933333333333337</v>
      </c>
      <c r="J38" s="14">
        <f t="shared" si="8"/>
        <v>100</v>
      </c>
      <c r="K38" s="17">
        <f t="shared" si="9"/>
        <v>0</v>
      </c>
      <c r="L38" s="20">
        <f t="shared" si="3"/>
        <v>94.495176848874593</v>
      </c>
      <c r="M38" s="22">
        <f t="shared" si="7"/>
        <v>-8.5600000000000023</v>
      </c>
      <c r="N38" s="187"/>
      <c r="O38" s="184"/>
    </row>
    <row r="39" spans="1:15" ht="18.75" x14ac:dyDescent="0.3">
      <c r="A39" s="3" t="s">
        <v>27</v>
      </c>
      <c r="B39" s="25" t="s">
        <v>6</v>
      </c>
      <c r="C39" s="25"/>
      <c r="D39" s="30">
        <v>99</v>
      </c>
      <c r="E39" s="31">
        <v>91.375</v>
      </c>
      <c r="F39" s="30">
        <v>99</v>
      </c>
      <c r="G39" s="31">
        <v>93</v>
      </c>
      <c r="H39" s="32">
        <f t="shared" si="0"/>
        <v>100</v>
      </c>
      <c r="I39" s="6">
        <f t="shared" si="1"/>
        <v>0</v>
      </c>
      <c r="J39" s="14">
        <f t="shared" si="8"/>
        <v>101.77838577291382</v>
      </c>
      <c r="K39" s="17">
        <f t="shared" si="9"/>
        <v>1.625</v>
      </c>
      <c r="L39" s="20">
        <f t="shared" si="3"/>
        <v>93.939393939393938</v>
      </c>
      <c r="M39" s="22">
        <f t="shared" si="7"/>
        <v>-6</v>
      </c>
      <c r="N39" s="187">
        <f>SUM(L39:L45)/6</f>
        <v>108.10441443080579</v>
      </c>
      <c r="O39" s="184">
        <f>SUM(M39:M45)/6</f>
        <v>-14.377777777777773</v>
      </c>
    </row>
    <row r="40" spans="1:15" ht="18.75" x14ac:dyDescent="0.3">
      <c r="A40" s="3" t="s">
        <v>28</v>
      </c>
      <c r="B40" s="25" t="s">
        <v>6</v>
      </c>
      <c r="C40" s="25"/>
      <c r="D40" s="30">
        <v>98.666666666666671</v>
      </c>
      <c r="E40" s="31">
        <v>87.333333333333329</v>
      </c>
      <c r="F40" s="30">
        <v>93.67</v>
      </c>
      <c r="G40" s="31">
        <v>85.333333333333329</v>
      </c>
      <c r="H40" s="32">
        <f t="shared" si="0"/>
        <v>94.935810810810807</v>
      </c>
      <c r="I40" s="6">
        <f t="shared" si="1"/>
        <v>-4.9966666666666697</v>
      </c>
      <c r="J40" s="14">
        <f t="shared" si="8"/>
        <v>97.70992366412213</v>
      </c>
      <c r="K40" s="17">
        <f t="shared" si="9"/>
        <v>-2</v>
      </c>
      <c r="L40" s="20">
        <f t="shared" si="3"/>
        <v>91.099960855485563</v>
      </c>
      <c r="M40" s="22">
        <f t="shared" si="7"/>
        <v>-8.3366666666666731</v>
      </c>
      <c r="N40" s="187"/>
      <c r="O40" s="184"/>
    </row>
    <row r="41" spans="1:15" ht="18.75" x14ac:dyDescent="0.3">
      <c r="A41" s="3" t="s">
        <v>29</v>
      </c>
      <c r="B41" s="25" t="s">
        <v>6</v>
      </c>
      <c r="C41" s="25"/>
      <c r="D41" s="30">
        <v>98.333333333333329</v>
      </c>
      <c r="E41" s="31">
        <v>89.375</v>
      </c>
      <c r="F41" s="30">
        <v>93.33</v>
      </c>
      <c r="G41" s="31">
        <v>89.375</v>
      </c>
      <c r="H41" s="32">
        <f t="shared" si="0"/>
        <v>94.911864406779671</v>
      </c>
      <c r="I41" s="6">
        <f t="shared" si="1"/>
        <v>-5.0033333333333303</v>
      </c>
      <c r="J41" s="14">
        <f t="shared" si="8"/>
        <v>100</v>
      </c>
      <c r="K41" s="17">
        <f t="shared" si="9"/>
        <v>0</v>
      </c>
      <c r="L41" s="20">
        <f t="shared" si="3"/>
        <v>95.762348655309111</v>
      </c>
      <c r="M41" s="22">
        <f t="shared" si="7"/>
        <v>-3.9549999999999983</v>
      </c>
      <c r="N41" s="187"/>
      <c r="O41" s="184"/>
    </row>
    <row r="42" spans="1:15" ht="18.75" x14ac:dyDescent="0.3">
      <c r="A42" s="3" t="s">
        <v>30</v>
      </c>
      <c r="B42" s="25" t="s">
        <v>6</v>
      </c>
      <c r="C42" s="25"/>
      <c r="D42" s="30">
        <v>117.66666666666667</v>
      </c>
      <c r="E42" s="31">
        <v>111.8125</v>
      </c>
      <c r="F42" s="30">
        <v>119.33</v>
      </c>
      <c r="G42" s="31">
        <v>117.81</v>
      </c>
      <c r="H42" s="32">
        <f t="shared" si="0"/>
        <v>101.41359773371104</v>
      </c>
      <c r="I42" s="6">
        <f t="shared" si="1"/>
        <v>1.6633333333333269</v>
      </c>
      <c r="J42" s="28">
        <f t="shared" si="8"/>
        <v>105.36389044158747</v>
      </c>
      <c r="K42" s="34">
        <f t="shared" si="9"/>
        <v>5.9975000000000023</v>
      </c>
      <c r="L42" s="20">
        <f t="shared" si="3"/>
        <v>98.726221402832479</v>
      </c>
      <c r="M42" s="22">
        <f t="shared" si="7"/>
        <v>-1.519999999999996</v>
      </c>
      <c r="N42" s="187"/>
      <c r="O42" s="184"/>
    </row>
    <row r="43" spans="1:15" ht="18.75" x14ac:dyDescent="0.3">
      <c r="A43" s="3" t="s">
        <v>64</v>
      </c>
      <c r="B43" s="25" t="s">
        <v>6</v>
      </c>
      <c r="C43" s="25"/>
      <c r="D43" s="30">
        <v>112.66666666666667</v>
      </c>
      <c r="E43" s="31">
        <v>96.125</v>
      </c>
      <c r="F43" s="30">
        <v>114.33</v>
      </c>
      <c r="G43" s="31">
        <v>96.125</v>
      </c>
      <c r="H43" s="33">
        <f t="shared" si="0"/>
        <v>101.47633136094673</v>
      </c>
      <c r="I43" s="28">
        <f t="shared" si="1"/>
        <v>1.6633333333333269</v>
      </c>
      <c r="J43" s="14">
        <f t="shared" si="8"/>
        <v>100</v>
      </c>
      <c r="K43" s="17">
        <f t="shared" si="9"/>
        <v>0</v>
      </c>
      <c r="L43" s="20">
        <f t="shared" si="3"/>
        <v>84.076795241843783</v>
      </c>
      <c r="M43" s="22">
        <f t="shared" si="7"/>
        <v>-18.204999999999998</v>
      </c>
      <c r="N43" s="187"/>
      <c r="O43" s="184"/>
    </row>
    <row r="44" spans="1:15" ht="37.5" x14ac:dyDescent="0.3">
      <c r="A44" s="3" t="s">
        <v>31</v>
      </c>
      <c r="B44" s="25" t="s">
        <v>6</v>
      </c>
      <c r="C44" s="25" t="s">
        <v>52</v>
      </c>
      <c r="D44" s="30">
        <v>241.33333333333334</v>
      </c>
      <c r="E44" s="31">
        <v>252.66666666666666</v>
      </c>
      <c r="F44" s="30">
        <v>259.5</v>
      </c>
      <c r="G44" s="31">
        <v>249.33</v>
      </c>
      <c r="H44" s="32">
        <f t="shared" ref="H44" si="10">F44/D44*100</f>
        <v>107.52762430939227</v>
      </c>
      <c r="I44" s="6">
        <f t="shared" ref="I44" si="11">F44-D44</f>
        <v>18.166666666666657</v>
      </c>
      <c r="J44" s="28">
        <f t="shared" si="8"/>
        <v>98.679419525065967</v>
      </c>
      <c r="K44" s="34">
        <f t="shared" si="9"/>
        <v>-3.3366666666666447</v>
      </c>
      <c r="L44" s="20">
        <f t="shared" si="3"/>
        <v>96.080924855491332</v>
      </c>
      <c r="M44" s="22">
        <f t="shared" si="7"/>
        <v>-10.169999999999987</v>
      </c>
      <c r="N44" s="187"/>
      <c r="O44" s="184"/>
    </row>
    <row r="45" spans="1:15" ht="37.5" x14ac:dyDescent="0.3">
      <c r="A45" s="3" t="s">
        <v>46</v>
      </c>
      <c r="B45" s="25" t="s">
        <v>6</v>
      </c>
      <c r="C45" s="25" t="s">
        <v>52</v>
      </c>
      <c r="D45" s="30">
        <v>310</v>
      </c>
      <c r="E45" s="31">
        <v>263.66666666666669</v>
      </c>
      <c r="F45" s="30">
        <v>344.33</v>
      </c>
      <c r="G45" s="31">
        <v>306.25</v>
      </c>
      <c r="H45" s="32">
        <f t="shared" si="0"/>
        <v>111.0741935483871</v>
      </c>
      <c r="I45" s="6">
        <f t="shared" si="1"/>
        <v>34.329999999999984</v>
      </c>
      <c r="J45" s="14">
        <f t="shared" si="8"/>
        <v>116.1504424778761</v>
      </c>
      <c r="K45" s="17">
        <f t="shared" si="9"/>
        <v>42.583333333333314</v>
      </c>
      <c r="L45" s="20">
        <f t="shared" si="3"/>
        <v>88.940841634478545</v>
      </c>
      <c r="M45" s="22">
        <f t="shared" si="7"/>
        <v>-38.079999999999984</v>
      </c>
      <c r="N45" s="187"/>
      <c r="O45" s="184"/>
    </row>
    <row r="46" spans="1:15" ht="18.75" x14ac:dyDescent="0.3">
      <c r="A46" s="3" t="s">
        <v>32</v>
      </c>
      <c r="B46" s="25" t="s">
        <v>6</v>
      </c>
      <c r="C46" s="25" t="s">
        <v>60</v>
      </c>
      <c r="D46" s="30">
        <v>317</v>
      </c>
      <c r="E46" s="13">
        <v>222.75</v>
      </c>
      <c r="F46" s="30">
        <v>317</v>
      </c>
      <c r="G46" s="13">
        <v>222.75</v>
      </c>
      <c r="H46" s="32">
        <f t="shared" si="0"/>
        <v>100</v>
      </c>
      <c r="I46" s="6">
        <f t="shared" si="1"/>
        <v>0</v>
      </c>
      <c r="J46" s="14">
        <f t="shared" si="8"/>
        <v>100</v>
      </c>
      <c r="K46" s="17">
        <f t="shared" si="9"/>
        <v>0</v>
      </c>
      <c r="L46" s="20">
        <f t="shared" si="3"/>
        <v>70.268138801261827</v>
      </c>
      <c r="M46" s="22">
        <f t="shared" si="7"/>
        <v>-94.25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86.586240992715162</v>
      </c>
      <c r="M47" s="19">
        <f>SUM(M6:M46)/40</f>
        <v>-95.616374999999977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3"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67"/>
      <c r="D4" s="175" t="s">
        <v>1</v>
      </c>
      <c r="E4" s="175"/>
      <c r="F4" s="175"/>
      <c r="G4" s="175"/>
      <c r="H4" s="175" t="s">
        <v>80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6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68"/>
      <c r="D6" s="182">
        <v>45924</v>
      </c>
      <c r="E6" s="183"/>
      <c r="F6" s="182">
        <v>45931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9" t="s">
        <v>6</v>
      </c>
      <c r="C7" s="69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0">
        <f t="shared" ref="L7:L46" si="3">G7/F7*100</f>
        <v>0</v>
      </c>
      <c r="M7" s="70">
        <f t="shared" ref="M7:M16" si="4">G7-F7</f>
        <v>-648</v>
      </c>
      <c r="N7" s="187">
        <f>SUM(L7:L12)/5</f>
        <v>80.360263144532141</v>
      </c>
      <c r="O7" s="184">
        <f>SUM(M7:M12)/5</f>
        <v>-260.375</v>
      </c>
    </row>
    <row r="8" spans="1:15" ht="18.75" x14ac:dyDescent="0.3">
      <c r="A8" s="3" t="s">
        <v>50</v>
      </c>
      <c r="B8" s="69" t="s">
        <v>6</v>
      </c>
      <c r="C8" s="69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70">
        <f t="shared" si="4"/>
        <v>-299.125</v>
      </c>
      <c r="N8" s="187"/>
      <c r="O8" s="184"/>
    </row>
    <row r="9" spans="1:15" ht="18.75" x14ac:dyDescent="0.3">
      <c r="A9" s="3" t="s">
        <v>10</v>
      </c>
      <c r="B9" s="69" t="s">
        <v>6</v>
      </c>
      <c r="C9" s="69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70">
        <f t="shared" si="4"/>
        <v>-149</v>
      </c>
      <c r="N9" s="187"/>
      <c r="O9" s="184"/>
    </row>
    <row r="10" spans="1:15" ht="18.75" x14ac:dyDescent="0.3">
      <c r="A10" s="3" t="s">
        <v>7</v>
      </c>
      <c r="B10" s="69" t="s">
        <v>6</v>
      </c>
      <c r="C10" s="69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70">
        <f t="shared" si="4"/>
        <v>-29.25</v>
      </c>
      <c r="N10" s="187"/>
      <c r="O10" s="184"/>
    </row>
    <row r="11" spans="1:15" ht="18.75" x14ac:dyDescent="0.3">
      <c r="A11" s="3" t="s">
        <v>11</v>
      </c>
      <c r="B11" s="69" t="s">
        <v>6</v>
      </c>
      <c r="C11" s="69"/>
      <c r="D11" s="30">
        <v>343</v>
      </c>
      <c r="E11" s="31">
        <v>311.25</v>
      </c>
      <c r="F11" s="30">
        <v>343</v>
      </c>
      <c r="G11" s="31">
        <v>305.75</v>
      </c>
      <c r="H11" s="32">
        <f t="shared" si="0"/>
        <v>100</v>
      </c>
      <c r="I11" s="6">
        <f t="shared" si="1"/>
        <v>0</v>
      </c>
      <c r="J11" s="14">
        <f t="shared" si="5"/>
        <v>98.232931726907637</v>
      </c>
      <c r="K11" s="17">
        <f t="shared" si="2"/>
        <v>-5.5</v>
      </c>
      <c r="L11" s="20">
        <f t="shared" si="3"/>
        <v>89.139941690962104</v>
      </c>
      <c r="M11" s="70">
        <f t="shared" si="4"/>
        <v>-37.25</v>
      </c>
      <c r="N11" s="187"/>
      <c r="O11" s="184"/>
    </row>
    <row r="12" spans="1:15" ht="18.75" x14ac:dyDescent="0.3">
      <c r="A12" s="3" t="s">
        <v>12</v>
      </c>
      <c r="B12" s="69" t="s">
        <v>6</v>
      </c>
      <c r="C12" s="69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70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69" t="s">
        <v>6</v>
      </c>
      <c r="C13" s="69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70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9" t="s">
        <v>6</v>
      </c>
      <c r="C14" s="69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70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9" t="s">
        <v>6</v>
      </c>
      <c r="C15" s="69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70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9" t="s">
        <v>6</v>
      </c>
      <c r="C16" s="69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70">
        <f t="shared" si="4"/>
        <v>-10.800000000000182</v>
      </c>
      <c r="N16" s="187">
        <f>SUM(L16:L22)/7</f>
        <v>88.986655133164177</v>
      </c>
      <c r="O16" s="184">
        <f>SUM(M16:M22)/7</f>
        <v>-57.139761904761905</v>
      </c>
    </row>
    <row r="17" spans="1:15" ht="18.75" x14ac:dyDescent="0.3">
      <c r="A17" s="3" t="s">
        <v>35</v>
      </c>
      <c r="B17" s="69" t="s">
        <v>8</v>
      </c>
      <c r="C17" s="69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70">
        <f>G18-F18</f>
        <v>-77.237500000000011</v>
      </c>
      <c r="N17" s="187"/>
      <c r="O17" s="184"/>
    </row>
    <row r="18" spans="1:15" ht="18.75" x14ac:dyDescent="0.3">
      <c r="A18" s="3" t="s">
        <v>36</v>
      </c>
      <c r="B18" s="69" t="s">
        <v>6</v>
      </c>
      <c r="C18" s="69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70">
        <f t="shared" ref="M18:M27" si="6">G18-F18</f>
        <v>-77.237500000000011</v>
      </c>
      <c r="N18" s="187"/>
      <c r="O18" s="184"/>
    </row>
    <row r="19" spans="1:15" ht="37.5" x14ac:dyDescent="0.3">
      <c r="A19" s="3" t="s">
        <v>37</v>
      </c>
      <c r="B19" s="69" t="s">
        <v>6</v>
      </c>
      <c r="C19" s="69" t="s">
        <v>52</v>
      </c>
      <c r="D19" s="30">
        <v>633.79</v>
      </c>
      <c r="E19" s="31">
        <v>499.80500000000001</v>
      </c>
      <c r="F19" s="30">
        <v>633.79</v>
      </c>
      <c r="G19" s="31">
        <v>512.85</v>
      </c>
      <c r="H19" s="32">
        <f t="shared" si="0"/>
        <v>100</v>
      </c>
      <c r="I19" s="6">
        <f t="shared" si="1"/>
        <v>0</v>
      </c>
      <c r="J19" s="14">
        <f t="shared" si="5"/>
        <v>102.61001790698371</v>
      </c>
      <c r="K19" s="17">
        <f t="shared" si="2"/>
        <v>13.045000000000016</v>
      </c>
      <c r="L19" s="20">
        <f t="shared" si="3"/>
        <v>80.917969674497868</v>
      </c>
      <c r="M19" s="70">
        <f t="shared" si="6"/>
        <v>-120.93999999999994</v>
      </c>
      <c r="N19" s="187"/>
      <c r="O19" s="184"/>
    </row>
    <row r="20" spans="1:15" ht="38.25" customHeight="1" x14ac:dyDescent="0.3">
      <c r="A20" s="3" t="s">
        <v>38</v>
      </c>
      <c r="B20" s="69" t="s">
        <v>6</v>
      </c>
      <c r="C20" s="69" t="s">
        <v>52</v>
      </c>
      <c r="D20" s="30">
        <v>692</v>
      </c>
      <c r="E20" s="31">
        <v>739</v>
      </c>
      <c r="F20" s="30">
        <v>698.67</v>
      </c>
      <c r="G20" s="31">
        <v>710.33</v>
      </c>
      <c r="H20" s="32">
        <f t="shared" si="0"/>
        <v>100.96387283236994</v>
      </c>
      <c r="I20" s="6">
        <f t="shared" si="1"/>
        <v>6.6699999999999591</v>
      </c>
      <c r="J20" s="14">
        <f t="shared" si="5"/>
        <v>96.120433017591338</v>
      </c>
      <c r="K20" s="17">
        <f t="shared" si="2"/>
        <v>-28.669999999999959</v>
      </c>
      <c r="L20" s="20">
        <f t="shared" si="3"/>
        <v>101.66888516753261</v>
      </c>
      <c r="M20" s="70">
        <f t="shared" si="6"/>
        <v>11.660000000000082</v>
      </c>
      <c r="N20" s="187"/>
      <c r="O20" s="184"/>
    </row>
    <row r="21" spans="1:15" ht="37.5" x14ac:dyDescent="0.3">
      <c r="A21" s="3" t="s">
        <v>16</v>
      </c>
      <c r="B21" s="69" t="s">
        <v>8</v>
      </c>
      <c r="C21" s="69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70">
        <f t="shared" si="6"/>
        <v>-11.083333333333343</v>
      </c>
      <c r="N21" s="187"/>
      <c r="O21" s="184"/>
    </row>
    <row r="22" spans="1:15" ht="18.75" x14ac:dyDescent="0.3">
      <c r="A22" s="3" t="s">
        <v>39</v>
      </c>
      <c r="B22" s="69" t="s">
        <v>6</v>
      </c>
      <c r="C22" s="69"/>
      <c r="D22" s="30">
        <v>1014.6666666666666</v>
      </c>
      <c r="E22" s="31">
        <v>803.6875</v>
      </c>
      <c r="F22" s="30">
        <v>928.67</v>
      </c>
      <c r="G22" s="31">
        <v>814.33</v>
      </c>
      <c r="H22" s="32">
        <f t="shared" si="0"/>
        <v>91.524638633377137</v>
      </c>
      <c r="I22" s="6">
        <f t="shared" si="1"/>
        <v>-85.99666666666667</v>
      </c>
      <c r="J22" s="14">
        <f t="shared" si="5"/>
        <v>101.32420872540632</v>
      </c>
      <c r="K22" s="17">
        <f t="shared" si="2"/>
        <v>10.642500000000041</v>
      </c>
      <c r="L22" s="20">
        <f t="shared" si="3"/>
        <v>87.687768529186911</v>
      </c>
      <c r="M22" s="70">
        <f t="shared" si="6"/>
        <v>-114.33999999999992</v>
      </c>
      <c r="N22" s="187"/>
      <c r="O22" s="184"/>
    </row>
    <row r="23" spans="1:15" ht="18.75" x14ac:dyDescent="0.3">
      <c r="A23" s="3" t="s">
        <v>17</v>
      </c>
      <c r="B23" s="69" t="s">
        <v>9</v>
      </c>
      <c r="C23" s="69"/>
      <c r="D23" s="30">
        <v>151.33333333333334</v>
      </c>
      <c r="E23" s="31">
        <v>148.75</v>
      </c>
      <c r="F23" s="30">
        <v>151.33333333333334</v>
      </c>
      <c r="G23" s="31">
        <v>147.13</v>
      </c>
      <c r="H23" s="32">
        <f t="shared" si="0"/>
        <v>100</v>
      </c>
      <c r="I23" s="6">
        <f t="shared" si="1"/>
        <v>0</v>
      </c>
      <c r="J23" s="14">
        <f t="shared" si="5"/>
        <v>98.910924369747903</v>
      </c>
      <c r="K23" s="17">
        <f t="shared" si="2"/>
        <v>-1.6200000000000045</v>
      </c>
      <c r="L23" s="20">
        <f t="shared" si="3"/>
        <v>97.222466960352421</v>
      </c>
      <c r="M23" s="70">
        <f t="shared" si="6"/>
        <v>-4.2033333333333474</v>
      </c>
      <c r="N23" s="18"/>
      <c r="O23" s="2"/>
    </row>
    <row r="24" spans="1:15" ht="18.75" x14ac:dyDescent="0.3">
      <c r="A24" s="3" t="s">
        <v>18</v>
      </c>
      <c r="B24" s="69" t="s">
        <v>6</v>
      </c>
      <c r="C24" s="69" t="s">
        <v>53</v>
      </c>
      <c r="D24" s="30">
        <v>111</v>
      </c>
      <c r="E24" s="31">
        <v>96.7</v>
      </c>
      <c r="F24" s="30">
        <v>111</v>
      </c>
      <c r="G24" s="31">
        <v>98.13</v>
      </c>
      <c r="H24" s="32">
        <f t="shared" si="0"/>
        <v>100</v>
      </c>
      <c r="I24" s="6">
        <f t="shared" si="1"/>
        <v>0</v>
      </c>
      <c r="J24" s="14">
        <f t="shared" si="5"/>
        <v>101.47880041365045</v>
      </c>
      <c r="K24" s="17">
        <f t="shared" si="2"/>
        <v>1.4299999999999926</v>
      </c>
      <c r="L24" s="20">
        <f t="shared" si="3"/>
        <v>88.405405405405403</v>
      </c>
      <c r="M24" s="70">
        <f t="shared" si="6"/>
        <v>-12.870000000000005</v>
      </c>
      <c r="N24" s="18"/>
      <c r="O24" s="2"/>
    </row>
    <row r="25" spans="1:15" ht="56.25" x14ac:dyDescent="0.3">
      <c r="A25" s="3" t="s">
        <v>19</v>
      </c>
      <c r="B25" s="69" t="s">
        <v>6</v>
      </c>
      <c r="C25" s="69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70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9" t="s">
        <v>6</v>
      </c>
      <c r="C26" s="69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70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9" t="s">
        <v>6</v>
      </c>
      <c r="C27" s="69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70">
        <f t="shared" si="6"/>
        <v>-229.25</v>
      </c>
      <c r="N27" s="18"/>
      <c r="O27" s="2"/>
    </row>
    <row r="28" spans="1:15" ht="18.75" x14ac:dyDescent="0.3">
      <c r="A28" s="3" t="s">
        <v>21</v>
      </c>
      <c r="B28" s="69" t="s">
        <v>6</v>
      </c>
      <c r="C28" s="69"/>
      <c r="D28" s="30">
        <v>48</v>
      </c>
      <c r="E28" s="31">
        <v>45.7</v>
      </c>
      <c r="F28" s="30">
        <v>46.33</v>
      </c>
      <c r="G28" s="31">
        <v>45.7</v>
      </c>
      <c r="H28" s="32">
        <f t="shared" si="0"/>
        <v>96.520833333333329</v>
      </c>
      <c r="I28" s="6">
        <f t="shared" si="1"/>
        <v>-1.6700000000000017</v>
      </c>
      <c r="J28" s="14">
        <f t="shared" si="5"/>
        <v>100</v>
      </c>
      <c r="K28" s="17">
        <f t="shared" si="2"/>
        <v>0</v>
      </c>
      <c r="L28" s="20">
        <f t="shared" si="3"/>
        <v>98.64018994172244</v>
      </c>
      <c r="M28" s="70">
        <f>G29-F29</f>
        <v>-944.40333333333319</v>
      </c>
      <c r="N28" s="18"/>
      <c r="O28" s="2"/>
    </row>
    <row r="29" spans="1:15" ht="18.75" x14ac:dyDescent="0.3">
      <c r="A29" s="3" t="s">
        <v>22</v>
      </c>
      <c r="B29" s="69" t="s">
        <v>6</v>
      </c>
      <c r="C29" s="69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70">
        <f>G29-F29</f>
        <v>-944.40333333333319</v>
      </c>
      <c r="N29" s="18"/>
      <c r="O29" s="2"/>
    </row>
    <row r="30" spans="1:15" ht="18.75" x14ac:dyDescent="0.3">
      <c r="A30" s="3" t="s">
        <v>23</v>
      </c>
      <c r="B30" s="69" t="s">
        <v>6</v>
      </c>
      <c r="C30" s="69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70">
        <f>G31-F31</f>
        <v>-14.666666666666671</v>
      </c>
      <c r="N30" s="18"/>
      <c r="O30" s="2"/>
    </row>
    <row r="31" spans="1:15" ht="37.5" x14ac:dyDescent="0.3">
      <c r="A31" s="3" t="s">
        <v>24</v>
      </c>
      <c r="B31" s="69" t="s">
        <v>6</v>
      </c>
      <c r="C31" s="69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70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69" t="s">
        <v>6</v>
      </c>
      <c r="C32" s="69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0">
        <f t="shared" si="3"/>
        <v>87.829864835872144</v>
      </c>
      <c r="M32" s="70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69" t="s">
        <v>6</v>
      </c>
      <c r="C33" s="69" t="s">
        <v>53</v>
      </c>
      <c r="D33" s="30">
        <v>116.66666666666667</v>
      </c>
      <c r="E33" s="31">
        <v>100.15</v>
      </c>
      <c r="F33" s="30">
        <v>116.67</v>
      </c>
      <c r="G33" s="31">
        <v>102.9</v>
      </c>
      <c r="H33" s="32">
        <f t="shared" si="0"/>
        <v>100.00285714285715</v>
      </c>
      <c r="I33" s="6">
        <f t="shared" si="1"/>
        <v>3.3333333333303017E-3</v>
      </c>
      <c r="J33" s="14">
        <f t="shared" si="5"/>
        <v>102.74588117823265</v>
      </c>
      <c r="K33" s="17">
        <f t="shared" si="2"/>
        <v>2.75</v>
      </c>
      <c r="L33" s="20">
        <f t="shared" si="3"/>
        <v>88.197480071997944</v>
      </c>
      <c r="M33" s="70">
        <f t="shared" si="7"/>
        <v>-13.769999999999996</v>
      </c>
      <c r="N33" s="187">
        <f>SUM(L33:L38)/6</f>
        <v>84.54483619138027</v>
      </c>
      <c r="O33" s="184">
        <f>SUM(M33:M38)/6</f>
        <v>-17.537777777777777</v>
      </c>
    </row>
    <row r="34" spans="1:15" ht="18.75" x14ac:dyDescent="0.3">
      <c r="A34" s="3" t="s">
        <v>63</v>
      </c>
      <c r="B34" s="69" t="s">
        <v>6</v>
      </c>
      <c r="C34" s="69"/>
      <c r="D34" s="30">
        <v>74</v>
      </c>
      <c r="E34" s="31">
        <v>64.0625</v>
      </c>
      <c r="F34" s="30">
        <v>74</v>
      </c>
      <c r="G34" s="31">
        <v>66.06</v>
      </c>
      <c r="H34" s="32">
        <f t="shared" si="0"/>
        <v>100</v>
      </c>
      <c r="I34" s="6">
        <f t="shared" si="1"/>
        <v>0</v>
      </c>
      <c r="J34" s="14">
        <f t="shared" si="5"/>
        <v>103.1180487804878</v>
      </c>
      <c r="K34" s="17">
        <f t="shared" si="2"/>
        <v>1.9975000000000023</v>
      </c>
      <c r="L34" s="20">
        <f t="shared" si="3"/>
        <v>89.270270270270274</v>
      </c>
      <c r="M34" s="70">
        <f t="shared" si="7"/>
        <v>-7.9399999999999977</v>
      </c>
      <c r="N34" s="187"/>
      <c r="O34" s="184"/>
    </row>
    <row r="35" spans="1:15" ht="18.75" x14ac:dyDescent="0.3">
      <c r="A35" s="3" t="s">
        <v>26</v>
      </c>
      <c r="B35" s="69" t="s">
        <v>6</v>
      </c>
      <c r="C35" s="69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70">
        <f t="shared" si="7"/>
        <v>-13.966666666666669</v>
      </c>
      <c r="N35" s="187"/>
      <c r="O35" s="184"/>
    </row>
    <row r="36" spans="1:15" ht="18.75" x14ac:dyDescent="0.3">
      <c r="A36" s="3" t="s">
        <v>42</v>
      </c>
      <c r="B36" s="69" t="s">
        <v>6</v>
      </c>
      <c r="C36" s="69" t="s">
        <v>53</v>
      </c>
      <c r="D36" s="30">
        <v>97.833333333333329</v>
      </c>
      <c r="E36" s="31">
        <v>68.4375</v>
      </c>
      <c r="F36" s="30">
        <v>79.33</v>
      </c>
      <c r="G36" s="31">
        <v>70.19</v>
      </c>
      <c r="H36" s="32">
        <f t="shared" si="0"/>
        <v>81.086882453151617</v>
      </c>
      <c r="I36" s="6">
        <f t="shared" si="1"/>
        <v>-18.50333333333333</v>
      </c>
      <c r="J36" s="14">
        <f t="shared" si="5"/>
        <v>102.5607305936073</v>
      </c>
      <c r="K36" s="17">
        <f t="shared" si="2"/>
        <v>1.7524999999999977</v>
      </c>
      <c r="L36" s="20">
        <f t="shared" si="3"/>
        <v>88.478507500315146</v>
      </c>
      <c r="M36" s="70">
        <f t="shared" si="7"/>
        <v>-9.14</v>
      </c>
      <c r="N36" s="187"/>
      <c r="O36" s="184"/>
    </row>
    <row r="37" spans="1:15" ht="18.75" x14ac:dyDescent="0.3">
      <c r="A37" s="3" t="s">
        <v>43</v>
      </c>
      <c r="B37" s="69" t="s">
        <v>6</v>
      </c>
      <c r="C37" s="69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0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69" t="s">
        <v>6</v>
      </c>
      <c r="C38" s="69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123.86</v>
      </c>
      <c r="H38" s="32">
        <f t="shared" si="0"/>
        <v>100</v>
      </c>
      <c r="I38" s="6">
        <f t="shared" si="1"/>
        <v>0</v>
      </c>
      <c r="J38" s="14">
        <f t="shared" si="5"/>
        <v>101.17008025157747</v>
      </c>
      <c r="K38" s="17">
        <f t="shared" si="2"/>
        <v>1.4325000000000045</v>
      </c>
      <c r="L38" s="20">
        <f t="shared" si="3"/>
        <v>82.117127071823205</v>
      </c>
      <c r="M38" s="70">
        <f t="shared" si="7"/>
        <v>-26.973333333333343</v>
      </c>
      <c r="N38" s="187"/>
      <c r="O38" s="184"/>
    </row>
    <row r="39" spans="1:15" ht="18.75" x14ac:dyDescent="0.3">
      <c r="A39" s="3" t="s">
        <v>27</v>
      </c>
      <c r="B39" s="69" t="s">
        <v>6</v>
      </c>
      <c r="C39" s="69"/>
      <c r="D39" s="30">
        <v>107.33333333333333</v>
      </c>
      <c r="E39" s="31">
        <v>90.25</v>
      </c>
      <c r="F39" s="30">
        <v>105.67</v>
      </c>
      <c r="G39" s="31">
        <v>89</v>
      </c>
      <c r="H39" s="32">
        <f t="shared" si="0"/>
        <v>98.450310559006212</v>
      </c>
      <c r="I39" s="6">
        <f t="shared" si="1"/>
        <v>-1.6633333333333269</v>
      </c>
      <c r="J39" s="14">
        <f t="shared" si="5"/>
        <v>98.61495844875347</v>
      </c>
      <c r="K39" s="17">
        <f t="shared" si="2"/>
        <v>-1.25</v>
      </c>
      <c r="L39" s="20">
        <f t="shared" si="3"/>
        <v>84.224472414119418</v>
      </c>
      <c r="M39" s="70">
        <f t="shared" si="7"/>
        <v>-16.670000000000002</v>
      </c>
      <c r="N39" s="187">
        <f>SUM(L39:L45)/6</f>
        <v>92.792803334367349</v>
      </c>
      <c r="O39" s="184">
        <f>SUM(M39:M45)/6</f>
        <v>-37.86888888888889</v>
      </c>
    </row>
    <row r="40" spans="1:15" ht="18.75" x14ac:dyDescent="0.3">
      <c r="A40" s="3" t="s">
        <v>28</v>
      </c>
      <c r="B40" s="69" t="s">
        <v>6</v>
      </c>
      <c r="C40" s="69"/>
      <c r="D40" s="30">
        <v>109</v>
      </c>
      <c r="E40" s="31">
        <v>90.625</v>
      </c>
      <c r="F40" s="30">
        <v>103</v>
      </c>
      <c r="G40" s="31">
        <v>79.33</v>
      </c>
      <c r="H40" s="32">
        <f t="shared" si="0"/>
        <v>94.495412844036693</v>
      </c>
      <c r="I40" s="6">
        <f t="shared" si="1"/>
        <v>-6</v>
      </c>
      <c r="J40" s="14">
        <f t="shared" si="5"/>
        <v>87.536551724137937</v>
      </c>
      <c r="K40" s="17">
        <f t="shared" si="2"/>
        <v>-11.295000000000002</v>
      </c>
      <c r="L40" s="20">
        <f t="shared" si="3"/>
        <v>77.019417475728162</v>
      </c>
      <c r="M40" s="70">
        <f t="shared" si="7"/>
        <v>-23.67</v>
      </c>
      <c r="N40" s="187"/>
      <c r="O40" s="184"/>
    </row>
    <row r="41" spans="1:15" ht="18.75" x14ac:dyDescent="0.3">
      <c r="A41" s="3" t="s">
        <v>29</v>
      </c>
      <c r="B41" s="69" t="s">
        <v>6</v>
      </c>
      <c r="C41" s="69"/>
      <c r="D41" s="30">
        <v>99</v>
      </c>
      <c r="E41" s="31">
        <v>87.125</v>
      </c>
      <c r="F41" s="30">
        <v>99</v>
      </c>
      <c r="G41" s="31">
        <v>89.13</v>
      </c>
      <c r="H41" s="32">
        <f t="shared" si="0"/>
        <v>100</v>
      </c>
      <c r="I41" s="6">
        <f t="shared" si="1"/>
        <v>0</v>
      </c>
      <c r="J41" s="14">
        <f t="shared" si="5"/>
        <v>102.3012912482066</v>
      </c>
      <c r="K41" s="17">
        <f t="shared" si="2"/>
        <v>2.0049999999999955</v>
      </c>
      <c r="L41" s="20">
        <f t="shared" si="3"/>
        <v>90.030303030303031</v>
      </c>
      <c r="M41" s="70">
        <f t="shared" si="7"/>
        <v>-9.8700000000000045</v>
      </c>
      <c r="N41" s="187"/>
      <c r="O41" s="184"/>
    </row>
    <row r="42" spans="1:15" ht="18.75" x14ac:dyDescent="0.3">
      <c r="A42" s="3" t="s">
        <v>30</v>
      </c>
      <c r="B42" s="69" t="s">
        <v>6</v>
      </c>
      <c r="C42" s="69"/>
      <c r="D42" s="30">
        <v>125</v>
      </c>
      <c r="E42" s="31">
        <v>104.1875</v>
      </c>
      <c r="F42" s="30">
        <v>125</v>
      </c>
      <c r="G42" s="31">
        <v>97</v>
      </c>
      <c r="H42" s="32">
        <f t="shared" si="0"/>
        <v>100</v>
      </c>
      <c r="I42" s="6">
        <f t="shared" si="1"/>
        <v>0</v>
      </c>
      <c r="J42" s="14">
        <f t="shared" si="5"/>
        <v>93.101379724055192</v>
      </c>
      <c r="K42" s="17">
        <f t="shared" si="2"/>
        <v>-7.1875</v>
      </c>
      <c r="L42" s="20">
        <f t="shared" si="3"/>
        <v>77.600000000000009</v>
      </c>
      <c r="M42" s="70">
        <f t="shared" si="7"/>
        <v>-28</v>
      </c>
      <c r="N42" s="187"/>
      <c r="O42" s="184"/>
    </row>
    <row r="43" spans="1:15" ht="18.75" x14ac:dyDescent="0.3">
      <c r="A43" s="3" t="s">
        <v>64</v>
      </c>
      <c r="B43" s="69" t="s">
        <v>6</v>
      </c>
      <c r="C43" s="69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70">
        <f t="shared" si="7"/>
        <v>-32.833333333333329</v>
      </c>
      <c r="N43" s="187"/>
      <c r="O43" s="184"/>
    </row>
    <row r="44" spans="1:15" ht="37.5" x14ac:dyDescent="0.3">
      <c r="A44" s="3" t="s">
        <v>31</v>
      </c>
      <c r="B44" s="69" t="s">
        <v>6</v>
      </c>
      <c r="C44" s="69" t="s">
        <v>52</v>
      </c>
      <c r="D44" s="30">
        <v>198</v>
      </c>
      <c r="E44" s="31">
        <v>204.33333333333334</v>
      </c>
      <c r="F44" s="30">
        <v>199.5</v>
      </c>
      <c r="G44" s="31">
        <v>166</v>
      </c>
      <c r="H44" s="32">
        <f t="shared" si="0"/>
        <v>100.75757575757575</v>
      </c>
      <c r="I44" s="6">
        <f t="shared" si="1"/>
        <v>1.5</v>
      </c>
      <c r="J44" s="14">
        <f t="shared" si="5"/>
        <v>81.23980424143555</v>
      </c>
      <c r="K44" s="17">
        <f t="shared" si="2"/>
        <v>-38.333333333333343</v>
      </c>
      <c r="L44" s="20">
        <f t="shared" si="3"/>
        <v>83.208020050125313</v>
      </c>
      <c r="M44" s="70">
        <f t="shared" si="7"/>
        <v>-33.5</v>
      </c>
      <c r="N44" s="187"/>
      <c r="O44" s="184"/>
    </row>
    <row r="45" spans="1:15" ht="37.5" x14ac:dyDescent="0.3">
      <c r="A45" s="3" t="s">
        <v>46</v>
      </c>
      <c r="B45" s="69" t="s">
        <v>6</v>
      </c>
      <c r="C45" s="69" t="s">
        <v>52</v>
      </c>
      <c r="D45" s="30">
        <v>405.67</v>
      </c>
      <c r="E45" s="31">
        <v>253</v>
      </c>
      <c r="F45" s="30">
        <v>320</v>
      </c>
      <c r="G45" s="31">
        <v>237.33</v>
      </c>
      <c r="H45" s="32">
        <f t="shared" si="0"/>
        <v>78.881849779377319</v>
      </c>
      <c r="I45" s="6">
        <f t="shared" si="1"/>
        <v>-85.670000000000016</v>
      </c>
      <c r="J45" s="14">
        <f t="shared" si="5"/>
        <v>93.806324110671952</v>
      </c>
      <c r="K45" s="17">
        <f t="shared" si="2"/>
        <v>-15.669999999999987</v>
      </c>
      <c r="L45" s="20">
        <f t="shared" si="3"/>
        <v>74.165625000000006</v>
      </c>
      <c r="M45" s="70">
        <f t="shared" si="7"/>
        <v>-82.669999999999987</v>
      </c>
      <c r="N45" s="187"/>
      <c r="O45" s="184"/>
    </row>
    <row r="46" spans="1:15" ht="18.75" x14ac:dyDescent="0.3">
      <c r="A46" s="3" t="s">
        <v>32</v>
      </c>
      <c r="B46" s="69" t="s">
        <v>6</v>
      </c>
      <c r="C46" s="69" t="s">
        <v>60</v>
      </c>
      <c r="D46" s="30">
        <v>274.67</v>
      </c>
      <c r="E46" s="13">
        <v>217</v>
      </c>
      <c r="F46" s="30">
        <v>289</v>
      </c>
      <c r="G46" s="13">
        <v>217.67</v>
      </c>
      <c r="H46" s="32">
        <f t="shared" si="0"/>
        <v>105.21716969454253</v>
      </c>
      <c r="I46" s="6">
        <f t="shared" si="1"/>
        <v>14.329999999999984</v>
      </c>
      <c r="J46" s="14">
        <f t="shared" si="5"/>
        <v>100.30875576036865</v>
      </c>
      <c r="K46" s="17">
        <f t="shared" si="2"/>
        <v>0.66999999999998749</v>
      </c>
      <c r="L46" s="20">
        <f t="shared" si="3"/>
        <v>75.318339100346023</v>
      </c>
      <c r="M46" s="70">
        <f t="shared" si="7"/>
        <v>-71.330000000000013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83.736728765507891</v>
      </c>
      <c r="M47" s="19">
        <f>SUM(M6:M46)/40</f>
        <v>-114.009625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72"/>
      <c r="D4" s="175" t="s">
        <v>1</v>
      </c>
      <c r="E4" s="175"/>
      <c r="F4" s="175"/>
      <c r="G4" s="175"/>
      <c r="H4" s="175" t="s">
        <v>81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7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73"/>
      <c r="D6" s="182">
        <v>45966</v>
      </c>
      <c r="E6" s="183"/>
      <c r="F6" s="182">
        <v>45973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4" t="s">
        <v>6</v>
      </c>
      <c r="C7" s="74" t="s">
        <v>45</v>
      </c>
      <c r="D7" s="29">
        <v>648</v>
      </c>
      <c r="E7" s="13">
        <v>0</v>
      </c>
      <c r="F7" s="80">
        <v>963</v>
      </c>
      <c r="G7" s="13">
        <v>0</v>
      </c>
      <c r="H7" s="33">
        <f t="shared" ref="H7:H46" si="0">F7/D7*100</f>
        <v>148.61111111111111</v>
      </c>
      <c r="I7" s="6">
        <f t="shared" ref="I7:I46" si="1">F7-D7</f>
        <v>315</v>
      </c>
      <c r="J7" s="14">
        <v>0</v>
      </c>
      <c r="K7" s="17">
        <f t="shared" ref="K7:K46" si="2">G7-E7</f>
        <v>0</v>
      </c>
      <c r="L7" s="71">
        <f t="shared" ref="L7:L46" si="3">G7/F7*100</f>
        <v>0</v>
      </c>
      <c r="M7" s="71">
        <f t="shared" ref="M7:M16" si="4">G7-F7</f>
        <v>-963</v>
      </c>
      <c r="N7" s="187">
        <f>SUM(L7:L12)/5</f>
        <v>85.780873808919921</v>
      </c>
      <c r="O7" s="184">
        <f>SUM(M7:M12)/5</f>
        <v>-271.5</v>
      </c>
    </row>
    <row r="8" spans="1:15" ht="18.75" x14ac:dyDescent="0.3">
      <c r="A8" s="3" t="s">
        <v>50</v>
      </c>
      <c r="B8" s="74" t="s">
        <v>6</v>
      </c>
      <c r="C8" s="74"/>
      <c r="D8" s="30">
        <v>1078</v>
      </c>
      <c r="E8" s="13">
        <v>778.75</v>
      </c>
      <c r="F8" s="80">
        <v>868</v>
      </c>
      <c r="G8" s="13">
        <v>811</v>
      </c>
      <c r="H8" s="32">
        <f t="shared" si="0"/>
        <v>80.519480519480524</v>
      </c>
      <c r="I8" s="6">
        <f t="shared" si="1"/>
        <v>-210</v>
      </c>
      <c r="J8" s="28">
        <f t="shared" ref="J8:J46" si="5">G8/E8*100</f>
        <v>104.14125200642054</v>
      </c>
      <c r="K8" s="34">
        <f t="shared" si="2"/>
        <v>32.25</v>
      </c>
      <c r="L8" s="20">
        <f t="shared" si="3"/>
        <v>93.433179723502306</v>
      </c>
      <c r="M8" s="71">
        <f t="shared" si="4"/>
        <v>-57</v>
      </c>
      <c r="N8" s="187"/>
      <c r="O8" s="184"/>
    </row>
    <row r="9" spans="1:15" ht="18.75" x14ac:dyDescent="0.3">
      <c r="A9" s="3" t="s">
        <v>10</v>
      </c>
      <c r="B9" s="74" t="s">
        <v>6</v>
      </c>
      <c r="C9" s="74"/>
      <c r="D9" s="30">
        <v>393</v>
      </c>
      <c r="E9" s="13">
        <v>244</v>
      </c>
      <c r="F9" s="80">
        <v>367.33333333333331</v>
      </c>
      <c r="G9" s="13">
        <v>237</v>
      </c>
      <c r="H9" s="32">
        <f t="shared" si="0"/>
        <v>93.469041560644612</v>
      </c>
      <c r="I9" s="6">
        <f t="shared" si="1"/>
        <v>-25.666666666666686</v>
      </c>
      <c r="J9" s="14">
        <f t="shared" si="5"/>
        <v>97.131147540983605</v>
      </c>
      <c r="K9" s="17">
        <f t="shared" si="2"/>
        <v>-7</v>
      </c>
      <c r="L9" s="20">
        <f t="shared" si="3"/>
        <v>64.51905626134301</v>
      </c>
      <c r="M9" s="71">
        <f t="shared" si="4"/>
        <v>-130.33333333333331</v>
      </c>
      <c r="N9" s="187"/>
      <c r="O9" s="184"/>
    </row>
    <row r="10" spans="1:15" ht="18.75" x14ac:dyDescent="0.3">
      <c r="A10" s="3" t="s">
        <v>7</v>
      </c>
      <c r="B10" s="74" t="s">
        <v>6</v>
      </c>
      <c r="C10" s="74"/>
      <c r="D10" s="30">
        <v>485</v>
      </c>
      <c r="E10" s="13">
        <v>480.25</v>
      </c>
      <c r="F10" s="80">
        <v>502.66666666666669</v>
      </c>
      <c r="G10" s="13">
        <v>472.75</v>
      </c>
      <c r="H10" s="33">
        <f t="shared" si="0"/>
        <v>103.64261168384881</v>
      </c>
      <c r="I10" s="6">
        <f t="shared" si="1"/>
        <v>17.666666666666686</v>
      </c>
      <c r="J10" s="14">
        <f t="shared" si="5"/>
        <v>98.438313378448726</v>
      </c>
      <c r="K10" s="17">
        <f t="shared" si="2"/>
        <v>-7.5</v>
      </c>
      <c r="L10" s="20">
        <f t="shared" si="3"/>
        <v>94.048408488063657</v>
      </c>
      <c r="M10" s="71">
        <f t="shared" si="4"/>
        <v>-29.916666666666686</v>
      </c>
      <c r="N10" s="187"/>
      <c r="O10" s="184"/>
    </row>
    <row r="11" spans="1:15" ht="18.75" x14ac:dyDescent="0.3">
      <c r="A11" s="3" t="s">
        <v>11</v>
      </c>
      <c r="B11" s="74" t="s">
        <v>6</v>
      </c>
      <c r="C11" s="74"/>
      <c r="D11" s="30">
        <v>343</v>
      </c>
      <c r="E11" s="13">
        <v>307</v>
      </c>
      <c r="F11" s="80">
        <v>343</v>
      </c>
      <c r="G11" s="13">
        <v>325.25</v>
      </c>
      <c r="H11" s="32">
        <f t="shared" si="0"/>
        <v>100</v>
      </c>
      <c r="I11" s="6">
        <f t="shared" si="1"/>
        <v>0</v>
      </c>
      <c r="J11" s="28">
        <f t="shared" si="5"/>
        <v>105.94462540716611</v>
      </c>
      <c r="K11" s="34">
        <f t="shared" si="2"/>
        <v>18.25</v>
      </c>
      <c r="L11" s="20">
        <f t="shared" si="3"/>
        <v>94.825072886297377</v>
      </c>
      <c r="M11" s="71">
        <f t="shared" si="4"/>
        <v>-17.75</v>
      </c>
      <c r="N11" s="187"/>
      <c r="O11" s="184"/>
    </row>
    <row r="12" spans="1:15" ht="18.75" x14ac:dyDescent="0.3">
      <c r="A12" s="3" t="s">
        <v>12</v>
      </c>
      <c r="B12" s="74" t="s">
        <v>6</v>
      </c>
      <c r="C12" s="74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1">
        <f t="shared" si="4"/>
        <v>-159.5</v>
      </c>
      <c r="N12" s="187"/>
      <c r="O12" s="184"/>
    </row>
    <row r="13" spans="1:15" ht="57" customHeight="1" x14ac:dyDescent="0.3">
      <c r="A13" s="3" t="s">
        <v>13</v>
      </c>
      <c r="B13" s="74" t="s">
        <v>6</v>
      </c>
      <c r="C13" s="74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1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4" t="s">
        <v>6</v>
      </c>
      <c r="C14" s="74"/>
      <c r="D14" s="30">
        <v>277.5</v>
      </c>
      <c r="E14" s="13">
        <v>158.5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27">
        <f t="shared" si="5"/>
        <v>195.37329127234491</v>
      </c>
      <c r="K14" s="79">
        <f t="shared" si="2"/>
        <v>151.16666666666669</v>
      </c>
      <c r="L14" s="20">
        <f t="shared" si="3"/>
        <v>111.59159159159159</v>
      </c>
      <c r="M14" s="71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4" t="s">
        <v>6</v>
      </c>
      <c r="C15" s="74"/>
      <c r="D15" s="30">
        <v>549.33333333333337</v>
      </c>
      <c r="E15" s="13">
        <v>484.38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27">
        <f t="shared" si="5"/>
        <v>106.14187208390106</v>
      </c>
      <c r="K15" s="79">
        <f t="shared" si="2"/>
        <v>29.75</v>
      </c>
      <c r="L15" s="20">
        <f t="shared" si="3"/>
        <v>93.591626213592221</v>
      </c>
      <c r="M15" s="71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4" t="s">
        <v>6</v>
      </c>
      <c r="C16" s="74" t="s">
        <v>65</v>
      </c>
      <c r="D16" s="30">
        <v>1213.6666666666667</v>
      </c>
      <c r="E16" s="13">
        <v>1094.5625</v>
      </c>
      <c r="F16" s="80">
        <v>951</v>
      </c>
      <c r="G16" s="13">
        <v>1076.3633333333335</v>
      </c>
      <c r="H16" s="32">
        <f t="shared" si="0"/>
        <v>78.357594067563852</v>
      </c>
      <c r="I16" s="11">
        <f t="shared" si="1"/>
        <v>-262.66666666666674</v>
      </c>
      <c r="J16" s="14">
        <f t="shared" si="5"/>
        <v>98.337311330630598</v>
      </c>
      <c r="K16" s="17">
        <f t="shared" si="2"/>
        <v>-18.199166666666542</v>
      </c>
      <c r="L16" s="20">
        <f t="shared" si="3"/>
        <v>113.18226428321067</v>
      </c>
      <c r="M16" s="71">
        <f t="shared" si="4"/>
        <v>125.36333333333346</v>
      </c>
      <c r="N16" s="187">
        <f>SUM(L16:L22)/7</f>
        <v>88.38452370517544</v>
      </c>
      <c r="O16" s="184">
        <f>SUM(M16:M22)/7</f>
        <v>-65.648214285714218</v>
      </c>
    </row>
    <row r="17" spans="1:15" ht="18.75" x14ac:dyDescent="0.3">
      <c r="A17" s="3" t="s">
        <v>35</v>
      </c>
      <c r="B17" s="74" t="s">
        <v>8</v>
      </c>
      <c r="C17" s="74" t="s">
        <v>48</v>
      </c>
      <c r="D17" s="30">
        <v>219.20000000000002</v>
      </c>
      <c r="E17" s="13">
        <v>166.4675</v>
      </c>
      <c r="F17" s="80">
        <v>217.86666666666667</v>
      </c>
      <c r="G17" s="13">
        <v>192.4975</v>
      </c>
      <c r="H17" s="32">
        <f t="shared" si="0"/>
        <v>99.391727493917273</v>
      </c>
      <c r="I17" s="6">
        <f t="shared" si="1"/>
        <v>-1.3333333333333428</v>
      </c>
      <c r="J17" s="28">
        <f t="shared" si="5"/>
        <v>115.63668583957829</v>
      </c>
      <c r="K17" s="34">
        <f t="shared" si="2"/>
        <v>26.03</v>
      </c>
      <c r="L17" s="20">
        <f t="shared" si="3"/>
        <v>88.35564565483476</v>
      </c>
      <c r="M17" s="71">
        <f>G18-F18</f>
        <v>-111.95833333333331</v>
      </c>
      <c r="N17" s="187"/>
      <c r="O17" s="184"/>
    </row>
    <row r="18" spans="1:15" ht="18.75" x14ac:dyDescent="0.3">
      <c r="A18" s="3" t="s">
        <v>36</v>
      </c>
      <c r="B18" s="74" t="s">
        <v>6</v>
      </c>
      <c r="C18" s="74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1">
        <f t="shared" ref="M18:M27" si="6">G18-F18</f>
        <v>-111.95833333333331</v>
      </c>
      <c r="N18" s="187"/>
      <c r="O18" s="184"/>
    </row>
    <row r="19" spans="1:15" ht="37.5" x14ac:dyDescent="0.3">
      <c r="A19" s="3" t="s">
        <v>37</v>
      </c>
      <c r="B19" s="74" t="s">
        <v>6</v>
      </c>
      <c r="C19" s="74" t="s">
        <v>52</v>
      </c>
      <c r="D19" s="30">
        <v>632.9133333333333</v>
      </c>
      <c r="E19" s="13">
        <v>512.84749999999997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28">
        <f t="shared" si="5"/>
        <v>103.66873193298203</v>
      </c>
      <c r="K19" s="34">
        <f t="shared" si="2"/>
        <v>18.815000000000055</v>
      </c>
      <c r="L19" s="20">
        <f t="shared" si="3"/>
        <v>84.002417392586665</v>
      </c>
      <c r="M19" s="71">
        <f t="shared" si="6"/>
        <v>-101.25083333333328</v>
      </c>
      <c r="N19" s="187"/>
      <c r="O19" s="184"/>
    </row>
    <row r="20" spans="1:15" ht="38.25" customHeight="1" x14ac:dyDescent="0.3">
      <c r="A20" s="3" t="s">
        <v>38</v>
      </c>
      <c r="B20" s="74" t="s">
        <v>6</v>
      </c>
      <c r="C20" s="74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1">
        <f t="shared" si="6"/>
        <v>11.666666666666742</v>
      </c>
      <c r="N20" s="187"/>
      <c r="O20" s="184"/>
    </row>
    <row r="21" spans="1:15" ht="37.5" x14ac:dyDescent="0.3">
      <c r="A21" s="3" t="s">
        <v>16</v>
      </c>
      <c r="B21" s="74" t="s">
        <v>8</v>
      </c>
      <c r="C21" s="74" t="s">
        <v>52</v>
      </c>
      <c r="D21" s="30">
        <v>139.66666666666666</v>
      </c>
      <c r="E21" s="13">
        <v>117.25</v>
      </c>
      <c r="F21" s="80">
        <v>138</v>
      </c>
      <c r="G21" s="13">
        <v>108.6</v>
      </c>
      <c r="H21" s="32">
        <f t="shared" si="0"/>
        <v>98.806682577565638</v>
      </c>
      <c r="I21" s="6">
        <f t="shared" si="1"/>
        <v>-1.6666666666666572</v>
      </c>
      <c r="J21" s="14">
        <f t="shared" si="5"/>
        <v>92.622601279317692</v>
      </c>
      <c r="K21" s="17">
        <f t="shared" si="2"/>
        <v>-8.6500000000000057</v>
      </c>
      <c r="L21" s="20">
        <f t="shared" si="3"/>
        <v>78.695652173913047</v>
      </c>
      <c r="M21" s="71">
        <f t="shared" si="6"/>
        <v>-29.400000000000006</v>
      </c>
      <c r="N21" s="187"/>
      <c r="O21" s="184"/>
    </row>
    <row r="22" spans="1:15" ht="18.75" x14ac:dyDescent="0.3">
      <c r="A22" s="3" t="s">
        <v>39</v>
      </c>
      <c r="B22" s="74" t="s">
        <v>6</v>
      </c>
      <c r="C22" s="74"/>
      <c r="D22" s="30">
        <v>1091.3333333333333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98.71716554673182</v>
      </c>
      <c r="I22" s="6">
        <f t="shared" si="1"/>
        <v>-14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1">
        <f t="shared" si="6"/>
        <v>-241.99999999999989</v>
      </c>
      <c r="N22" s="187"/>
      <c r="O22" s="184"/>
    </row>
    <row r="23" spans="1:15" ht="18.75" x14ac:dyDescent="0.3">
      <c r="A23" s="3" t="s">
        <v>17</v>
      </c>
      <c r="B23" s="74" t="s">
        <v>9</v>
      </c>
      <c r="C23" s="74"/>
      <c r="D23" s="30">
        <v>151.33333333333334</v>
      </c>
      <c r="E23" s="13">
        <v>149.25</v>
      </c>
      <c r="F23" s="80">
        <v>153.66666666666666</v>
      </c>
      <c r="G23" s="13">
        <v>158</v>
      </c>
      <c r="H23" s="32">
        <f t="shared" si="0"/>
        <v>101.54185022026429</v>
      </c>
      <c r="I23" s="6">
        <f t="shared" si="1"/>
        <v>2.3333333333333144</v>
      </c>
      <c r="J23" s="28">
        <f t="shared" si="5"/>
        <v>105.86264656616416</v>
      </c>
      <c r="K23" s="34">
        <f t="shared" si="2"/>
        <v>8.75</v>
      </c>
      <c r="L23" s="20">
        <f t="shared" si="3"/>
        <v>102.81995661605208</v>
      </c>
      <c r="M23" s="71">
        <f t="shared" si="6"/>
        <v>4.3333333333333428</v>
      </c>
      <c r="N23" s="18"/>
      <c r="O23" s="2"/>
    </row>
    <row r="24" spans="1:15" ht="18.75" x14ac:dyDescent="0.3">
      <c r="A24" s="3" t="s">
        <v>18</v>
      </c>
      <c r="B24" s="74" t="s">
        <v>6</v>
      </c>
      <c r="C24" s="74" t="s">
        <v>53</v>
      </c>
      <c r="D24" s="30">
        <v>111</v>
      </c>
      <c r="E24" s="13">
        <v>95.974999999999994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100.52096900234434</v>
      </c>
      <c r="K24" s="17">
        <f t="shared" si="2"/>
        <v>0.5</v>
      </c>
      <c r="L24" s="20">
        <f t="shared" si="3"/>
        <v>86.914414414414409</v>
      </c>
      <c r="M24" s="71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4" t="s">
        <v>6</v>
      </c>
      <c r="C25" s="74" t="s">
        <v>54</v>
      </c>
      <c r="D25" s="30">
        <v>315</v>
      </c>
      <c r="E25" s="13">
        <v>266.97749999999996</v>
      </c>
      <c r="F25" s="80">
        <v>336</v>
      </c>
      <c r="G25" s="13">
        <v>265.65499999999997</v>
      </c>
      <c r="H25" s="33">
        <f t="shared" si="0"/>
        <v>106.66666666666667</v>
      </c>
      <c r="I25" s="28">
        <f t="shared" si="1"/>
        <v>21</v>
      </c>
      <c r="J25" s="14">
        <f t="shared" si="5"/>
        <v>99.50463990411177</v>
      </c>
      <c r="K25" s="17">
        <f t="shared" si="2"/>
        <v>-1.3224999999999909</v>
      </c>
      <c r="L25" s="20">
        <f t="shared" si="3"/>
        <v>79.063988095238088</v>
      </c>
      <c r="M25" s="71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4" t="s">
        <v>6</v>
      </c>
      <c r="C26" s="74" t="s">
        <v>55</v>
      </c>
      <c r="D26" s="30">
        <v>327</v>
      </c>
      <c r="E26" s="13">
        <v>330.73750000000001</v>
      </c>
      <c r="F26" s="80">
        <v>343.66666666666669</v>
      </c>
      <c r="G26" s="13">
        <v>330.73750000000001</v>
      </c>
      <c r="H26" s="33">
        <f t="shared" si="0"/>
        <v>105.09683995922529</v>
      </c>
      <c r="I26" s="28">
        <f t="shared" si="1"/>
        <v>16.666666666666686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1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4" t="s">
        <v>6</v>
      </c>
      <c r="C27" s="74" t="s">
        <v>56</v>
      </c>
      <c r="D27" s="30">
        <v>920</v>
      </c>
      <c r="E27" s="13">
        <v>667.66666666666663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28">
        <f t="shared" si="5"/>
        <v>178.8167748377434</v>
      </c>
      <c r="K27" s="34">
        <f t="shared" si="2"/>
        <v>526.23333333333346</v>
      </c>
      <c r="L27" s="20">
        <f t="shared" si="3"/>
        <v>129.77173913043478</v>
      </c>
      <c r="M27" s="71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4" t="s">
        <v>6</v>
      </c>
      <c r="C28" s="74"/>
      <c r="D28" s="30">
        <v>56.333333333333336</v>
      </c>
      <c r="E28" s="13">
        <v>44.150000000000006</v>
      </c>
      <c r="F28" s="80">
        <v>57.333333333333336</v>
      </c>
      <c r="G28" s="13">
        <v>47.39</v>
      </c>
      <c r="H28" s="32">
        <f t="shared" si="0"/>
        <v>101.77514792899409</v>
      </c>
      <c r="I28" s="6">
        <f t="shared" si="1"/>
        <v>1</v>
      </c>
      <c r="J28" s="28">
        <f t="shared" si="5"/>
        <v>107.33861834654586</v>
      </c>
      <c r="K28" s="34">
        <f t="shared" si="2"/>
        <v>3.2399999999999949</v>
      </c>
      <c r="L28" s="20">
        <f t="shared" si="3"/>
        <v>82.656976744186039</v>
      </c>
      <c r="M28" s="71">
        <f>G29-F29</f>
        <v>-1119.4033333333332</v>
      </c>
      <c r="N28" s="18"/>
      <c r="O28" s="2"/>
    </row>
    <row r="29" spans="1:15" ht="18.75" x14ac:dyDescent="0.3">
      <c r="A29" s="3" t="s">
        <v>22</v>
      </c>
      <c r="B29" s="74" t="s">
        <v>6</v>
      </c>
      <c r="C29" s="74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1">
        <f>G29-F29</f>
        <v>-1119.4033333333332</v>
      </c>
      <c r="N29" s="18"/>
      <c r="O29" s="2"/>
    </row>
    <row r="30" spans="1:15" ht="18.75" x14ac:dyDescent="0.3">
      <c r="A30" s="3" t="s">
        <v>23</v>
      </c>
      <c r="B30" s="74" t="s">
        <v>6</v>
      </c>
      <c r="C30" s="74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1">
        <f>G31-F31</f>
        <v>-17.333333333333343</v>
      </c>
      <c r="N30" s="18"/>
      <c r="O30" s="2"/>
    </row>
    <row r="31" spans="1:15" ht="37.5" x14ac:dyDescent="0.3">
      <c r="A31" s="3" t="s">
        <v>24</v>
      </c>
      <c r="B31" s="74" t="s">
        <v>6</v>
      </c>
      <c r="C31" s="74"/>
      <c r="D31" s="30">
        <v>100.66666666666667</v>
      </c>
      <c r="E31" s="13">
        <v>86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96.899224806201545</v>
      </c>
      <c r="K31" s="17">
        <f t="shared" si="2"/>
        <v>-2.6666666666666714</v>
      </c>
      <c r="L31" s="20">
        <f t="shared" si="3"/>
        <v>82.781456953642376</v>
      </c>
      <c r="M31" s="71">
        <f t="shared" ref="M31:M46" si="7">G31-F31</f>
        <v>-17.333333333333343</v>
      </c>
      <c r="N31" s="187">
        <f>SUM(L31:L32)/2</f>
        <v>85.305660894757267</v>
      </c>
      <c r="O31" s="184">
        <f>SUM(M31:M32)/2</f>
        <v>-14.339166666666664</v>
      </c>
    </row>
    <row r="32" spans="1:15" ht="37.5" x14ac:dyDescent="0.3">
      <c r="A32" s="3" t="s">
        <v>0</v>
      </c>
      <c r="B32" s="74" t="s">
        <v>6</v>
      </c>
      <c r="C32" s="74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1">
        <f t="shared" si="3"/>
        <v>87.829864835872144</v>
      </c>
      <c r="M32" s="71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74" t="s">
        <v>6</v>
      </c>
      <c r="C33" s="74" t="s">
        <v>53</v>
      </c>
      <c r="D33" s="30">
        <v>121</v>
      </c>
      <c r="E33" s="13">
        <v>104.30000000000001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95.637583892617442</v>
      </c>
      <c r="K33" s="17">
        <f t="shared" si="2"/>
        <v>-4.5500000000000114</v>
      </c>
      <c r="L33" s="20">
        <f t="shared" si="3"/>
        <v>82.438016528925615</v>
      </c>
      <c r="M33" s="71">
        <f t="shared" si="7"/>
        <v>-21.25</v>
      </c>
      <c r="N33" s="187">
        <f>SUM(L33:L38)/6</f>
        <v>83.549351369756963</v>
      </c>
      <c r="O33" s="184">
        <f>SUM(M33:M38)/6</f>
        <v>-17.54569444444444</v>
      </c>
    </row>
    <row r="34" spans="1:15" ht="18.75" x14ac:dyDescent="0.3">
      <c r="A34" s="3" t="s">
        <v>63</v>
      </c>
      <c r="B34" s="74" t="s">
        <v>6</v>
      </c>
      <c r="C34" s="74"/>
      <c r="D34" s="30">
        <v>72.3</v>
      </c>
      <c r="E34" s="13">
        <v>69.125</v>
      </c>
      <c r="F34" s="80">
        <v>72.3</v>
      </c>
      <c r="G34" s="13">
        <v>63.375</v>
      </c>
      <c r="H34" s="32">
        <f t="shared" si="0"/>
        <v>100</v>
      </c>
      <c r="I34" s="6">
        <f t="shared" si="1"/>
        <v>0</v>
      </c>
      <c r="J34" s="14">
        <f t="shared" si="5"/>
        <v>91.68173598553345</v>
      </c>
      <c r="K34" s="17">
        <f t="shared" si="2"/>
        <v>-5.75</v>
      </c>
      <c r="L34" s="20">
        <f t="shared" si="3"/>
        <v>87.655601659751042</v>
      </c>
      <c r="M34" s="71">
        <f t="shared" si="7"/>
        <v>-8.9249999999999972</v>
      </c>
      <c r="N34" s="187"/>
      <c r="O34" s="184"/>
    </row>
    <row r="35" spans="1:15" ht="18.75" x14ac:dyDescent="0.3">
      <c r="A35" s="3" t="s">
        <v>26</v>
      </c>
      <c r="B35" s="74" t="s">
        <v>6</v>
      </c>
      <c r="C35" s="74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1">
        <f t="shared" si="7"/>
        <v>-14.016666666666666</v>
      </c>
      <c r="N35" s="187"/>
      <c r="O35" s="184"/>
    </row>
    <row r="36" spans="1:15" ht="18.75" x14ac:dyDescent="0.3">
      <c r="A36" s="3" t="s">
        <v>42</v>
      </c>
      <c r="B36" s="74" t="s">
        <v>6</v>
      </c>
      <c r="C36" s="74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1">
        <f t="shared" si="7"/>
        <v>-10.145833333333329</v>
      </c>
      <c r="N36" s="187"/>
      <c r="O36" s="184"/>
    </row>
    <row r="37" spans="1:15" ht="18.75" x14ac:dyDescent="0.3">
      <c r="A37" s="3" t="s">
        <v>43</v>
      </c>
      <c r="B37" s="74" t="s">
        <v>6</v>
      </c>
      <c r="C37" s="74" t="s">
        <v>45</v>
      </c>
      <c r="D37" s="30">
        <v>143.73333333333332</v>
      </c>
      <c r="E37" s="13">
        <v>110.29666666666667</v>
      </c>
      <c r="F37" s="80">
        <v>143.73333333333332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1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74" t="s">
        <v>6</v>
      </c>
      <c r="C38" s="74" t="s">
        <v>41</v>
      </c>
      <c r="D38" s="30">
        <v>150.83333333333334</v>
      </c>
      <c r="E38" s="13">
        <v>98</v>
      </c>
      <c r="F38" s="80">
        <v>115.5</v>
      </c>
      <c r="G38" s="13">
        <v>98</v>
      </c>
      <c r="H38" s="32">
        <f t="shared" si="0"/>
        <v>76.574585635359114</v>
      </c>
      <c r="I38" s="6">
        <f t="shared" si="1"/>
        <v>-35.333333333333343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1">
        <f t="shared" si="7"/>
        <v>-17.5</v>
      </c>
      <c r="N38" s="187"/>
      <c r="O38" s="184"/>
    </row>
    <row r="39" spans="1:15" ht="18.75" x14ac:dyDescent="0.3">
      <c r="A39" s="3" t="s">
        <v>27</v>
      </c>
      <c r="B39" s="74" t="s">
        <v>6</v>
      </c>
      <c r="C39" s="74"/>
      <c r="D39" s="30">
        <v>93.966666666666654</v>
      </c>
      <c r="E39" s="13">
        <v>89.85</v>
      </c>
      <c r="F39" s="80">
        <v>105.66666666666667</v>
      </c>
      <c r="G39" s="13">
        <v>84.1</v>
      </c>
      <c r="H39" s="33">
        <f t="shared" si="0"/>
        <v>112.45122383824054</v>
      </c>
      <c r="I39" s="28">
        <f t="shared" si="1"/>
        <v>11.700000000000017</v>
      </c>
      <c r="J39" s="14">
        <f t="shared" si="5"/>
        <v>93.600445186421808</v>
      </c>
      <c r="K39" s="17">
        <f t="shared" si="2"/>
        <v>-5.75</v>
      </c>
      <c r="L39" s="20">
        <f t="shared" si="3"/>
        <v>79.589905362776008</v>
      </c>
      <c r="M39" s="71">
        <f t="shared" si="7"/>
        <v>-21.566666666666677</v>
      </c>
      <c r="N39" s="187">
        <f>SUM(L39:L45)/6</f>
        <v>88.03129128807528</v>
      </c>
      <c r="O39" s="184">
        <f>SUM(M39:M45)/6</f>
        <v>-65.729861111111106</v>
      </c>
    </row>
    <row r="40" spans="1:15" ht="18.75" x14ac:dyDescent="0.3">
      <c r="A40" s="3" t="s">
        <v>28</v>
      </c>
      <c r="B40" s="74" t="s">
        <v>6</v>
      </c>
      <c r="C40" s="74"/>
      <c r="D40" s="30">
        <v>97</v>
      </c>
      <c r="E40" s="13">
        <v>81.137500000000003</v>
      </c>
      <c r="F40" s="80">
        <v>97</v>
      </c>
      <c r="G40" s="13">
        <v>79.625</v>
      </c>
      <c r="H40" s="32">
        <f t="shared" si="0"/>
        <v>100</v>
      </c>
      <c r="I40" s="6">
        <f t="shared" si="1"/>
        <v>0</v>
      </c>
      <c r="J40" s="14">
        <f t="shared" si="5"/>
        <v>98.135880449853644</v>
      </c>
      <c r="K40" s="17">
        <f t="shared" si="2"/>
        <v>-1.5125000000000028</v>
      </c>
      <c r="L40" s="20">
        <f t="shared" si="3"/>
        <v>82.087628865979383</v>
      </c>
      <c r="M40" s="71">
        <f t="shared" si="7"/>
        <v>-17.375</v>
      </c>
      <c r="N40" s="187"/>
      <c r="O40" s="184"/>
    </row>
    <row r="41" spans="1:15" ht="18.75" x14ac:dyDescent="0.3">
      <c r="A41" s="3" t="s">
        <v>29</v>
      </c>
      <c r="B41" s="74" t="s">
        <v>6</v>
      </c>
      <c r="C41" s="74"/>
      <c r="D41" s="30">
        <v>94.333333333333329</v>
      </c>
      <c r="E41" s="13">
        <v>92.5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84.459459459459467</v>
      </c>
      <c r="K41" s="17">
        <f t="shared" si="2"/>
        <v>-14.375</v>
      </c>
      <c r="L41" s="20">
        <f t="shared" si="3"/>
        <v>82.81802120141343</v>
      </c>
      <c r="M41" s="71">
        <f t="shared" si="7"/>
        <v>-16.208333333333329</v>
      </c>
      <c r="N41" s="187"/>
      <c r="O41" s="184"/>
    </row>
    <row r="42" spans="1:15" ht="18.75" x14ac:dyDescent="0.3">
      <c r="A42" s="3" t="s">
        <v>30</v>
      </c>
      <c r="B42" s="74" t="s">
        <v>6</v>
      </c>
      <c r="C42" s="74"/>
      <c r="D42" s="30">
        <v>127.66666666666667</v>
      </c>
      <c r="E42" s="13">
        <v>102.5625</v>
      </c>
      <c r="F42" s="80">
        <v>127.66666666666667</v>
      </c>
      <c r="G42" s="13">
        <v>102.5625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80.336161879895556</v>
      </c>
      <c r="M42" s="71">
        <f t="shared" si="7"/>
        <v>-25.104166666666671</v>
      </c>
      <c r="N42" s="187"/>
      <c r="O42" s="184"/>
    </row>
    <row r="43" spans="1:15" ht="18.75" x14ac:dyDescent="0.3">
      <c r="A43" s="3" t="s">
        <v>64</v>
      </c>
      <c r="B43" s="74" t="s">
        <v>6</v>
      </c>
      <c r="C43" s="74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1">
        <f t="shared" si="7"/>
        <v>-26.958333333333329</v>
      </c>
      <c r="N43" s="187"/>
      <c r="O43" s="184"/>
    </row>
    <row r="44" spans="1:15" ht="37.5" x14ac:dyDescent="0.3">
      <c r="A44" s="3" t="s">
        <v>31</v>
      </c>
      <c r="B44" s="74" t="s">
        <v>6</v>
      </c>
      <c r="C44" s="74" t="s">
        <v>52</v>
      </c>
      <c r="D44" s="30">
        <v>312</v>
      </c>
      <c r="E44" s="13">
        <v>224.5</v>
      </c>
      <c r="F44" s="80">
        <v>310.33333333333331</v>
      </c>
      <c r="G44" s="13">
        <v>205.66666666666666</v>
      </c>
      <c r="H44" s="32">
        <f t="shared" si="0"/>
        <v>99.465811965811952</v>
      </c>
      <c r="I44" s="6">
        <f t="shared" si="1"/>
        <v>-1.6666666666666856</v>
      </c>
      <c r="J44" s="14">
        <f t="shared" si="5"/>
        <v>91.610987379361546</v>
      </c>
      <c r="K44" s="17">
        <f t="shared" si="2"/>
        <v>-18.833333333333343</v>
      </c>
      <c r="L44" s="20">
        <f t="shared" si="3"/>
        <v>66.272824919441462</v>
      </c>
      <c r="M44" s="71">
        <f t="shared" si="7"/>
        <v>-104.66666666666666</v>
      </c>
      <c r="N44" s="187"/>
      <c r="O44" s="184"/>
    </row>
    <row r="45" spans="1:15" ht="37.5" x14ac:dyDescent="0.3">
      <c r="A45" s="3" t="s">
        <v>46</v>
      </c>
      <c r="B45" s="74" t="s">
        <v>6</v>
      </c>
      <c r="C45" s="74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1">
        <f t="shared" si="7"/>
        <v>-182.5</v>
      </c>
      <c r="N45" s="187"/>
      <c r="O45" s="184"/>
    </row>
    <row r="46" spans="1:15" ht="18.75" x14ac:dyDescent="0.3">
      <c r="A46" s="3" t="s">
        <v>32</v>
      </c>
      <c r="B46" s="74" t="s">
        <v>6</v>
      </c>
      <c r="C46" s="74" t="s">
        <v>60</v>
      </c>
      <c r="D46" s="30">
        <v>340.66666666666669</v>
      </c>
      <c r="E46" s="13">
        <v>222.5</v>
      </c>
      <c r="F46" s="80">
        <v>310.66666666666669</v>
      </c>
      <c r="G46" s="13">
        <v>213.25</v>
      </c>
      <c r="H46" s="32">
        <f t="shared" si="0"/>
        <v>91.193737769080244</v>
      </c>
      <c r="I46" s="6">
        <f t="shared" si="1"/>
        <v>-30</v>
      </c>
      <c r="J46" s="14">
        <f t="shared" si="5"/>
        <v>95.842696629213492</v>
      </c>
      <c r="K46" s="17">
        <f t="shared" si="2"/>
        <v>-9.25</v>
      </c>
      <c r="L46" s="20">
        <f t="shared" si="3"/>
        <v>68.642703862660937</v>
      </c>
      <c r="M46" s="71">
        <f t="shared" si="7"/>
        <v>-97.416666666666686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85.061855469939658</v>
      </c>
      <c r="M47" s="19">
        <f>SUM(M6:M46)/40</f>
        <v>-114.90904166666667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76"/>
      <c r="D4" s="175" t="s">
        <v>1</v>
      </c>
      <c r="E4" s="175"/>
      <c r="F4" s="175"/>
      <c r="G4" s="175"/>
      <c r="H4" s="175" t="s">
        <v>85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7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77"/>
      <c r="D6" s="182">
        <v>45973</v>
      </c>
      <c r="E6" s="183"/>
      <c r="F6" s="182">
        <v>45980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8" t="s">
        <v>6</v>
      </c>
      <c r="C7" s="78" t="s">
        <v>45</v>
      </c>
      <c r="D7" s="29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5">
        <f t="shared" ref="L7:L46" si="3">G7/F7*100</f>
        <v>0</v>
      </c>
      <c r="M7" s="75">
        <f t="shared" ref="M7:M16" si="4">G7-F7</f>
        <v>-963</v>
      </c>
      <c r="N7" s="187">
        <f>SUM(L7:L12)/5</f>
        <v>85.271314235038773</v>
      </c>
      <c r="O7" s="184">
        <f>SUM(M7:M12)/5</f>
        <v>-267.35833333333335</v>
      </c>
    </row>
    <row r="8" spans="1:15" ht="18.75" x14ac:dyDescent="0.3">
      <c r="A8" s="3" t="s">
        <v>50</v>
      </c>
      <c r="B8" s="78" t="s">
        <v>6</v>
      </c>
      <c r="C8" s="78"/>
      <c r="D8" s="30">
        <v>868</v>
      </c>
      <c r="E8" s="13">
        <v>811</v>
      </c>
      <c r="F8" s="80">
        <v>868</v>
      </c>
      <c r="G8" s="13">
        <v>868.375</v>
      </c>
      <c r="H8" s="32">
        <f t="shared" si="0"/>
        <v>100</v>
      </c>
      <c r="I8" s="6">
        <f t="shared" si="1"/>
        <v>0</v>
      </c>
      <c r="J8" s="28">
        <f t="shared" ref="J8:J46" si="5">G8/E8*100</f>
        <v>107.07459926017262</v>
      </c>
      <c r="K8" s="34">
        <f t="shared" si="2"/>
        <v>57.375</v>
      </c>
      <c r="L8" s="20">
        <f t="shared" si="3"/>
        <v>100.04320276497695</v>
      </c>
      <c r="M8" s="75">
        <f t="shared" si="4"/>
        <v>0.375</v>
      </c>
      <c r="N8" s="187"/>
      <c r="O8" s="184"/>
    </row>
    <row r="9" spans="1:15" ht="18.75" x14ac:dyDescent="0.3">
      <c r="A9" s="3" t="s">
        <v>10</v>
      </c>
      <c r="B9" s="78" t="s">
        <v>6</v>
      </c>
      <c r="C9" s="78"/>
      <c r="D9" s="3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75">
        <f t="shared" si="4"/>
        <v>-130.33333333333331</v>
      </c>
      <c r="N9" s="187"/>
      <c r="O9" s="184"/>
    </row>
    <row r="10" spans="1:15" ht="18.75" x14ac:dyDescent="0.3">
      <c r="A10" s="3" t="s">
        <v>7</v>
      </c>
      <c r="B10" s="78" t="s">
        <v>6</v>
      </c>
      <c r="C10" s="78"/>
      <c r="D10" s="3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75">
        <f t="shared" si="4"/>
        <v>-29.916666666666686</v>
      </c>
      <c r="N10" s="187"/>
      <c r="O10" s="184"/>
    </row>
    <row r="11" spans="1:15" ht="18.75" x14ac:dyDescent="0.3">
      <c r="A11" s="3" t="s">
        <v>11</v>
      </c>
      <c r="B11" s="78" t="s">
        <v>6</v>
      </c>
      <c r="C11" s="78"/>
      <c r="D11" s="30">
        <v>343</v>
      </c>
      <c r="E11" s="13">
        <v>325.25</v>
      </c>
      <c r="F11" s="80">
        <v>379.66666666666669</v>
      </c>
      <c r="G11" s="13">
        <v>325.25</v>
      </c>
      <c r="H11" s="33">
        <f t="shared" si="0"/>
        <v>110.68999028182702</v>
      </c>
      <c r="I11" s="28">
        <f t="shared" si="1"/>
        <v>36.666666666666686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75">
        <f t="shared" si="4"/>
        <v>-54.416666666666686</v>
      </c>
      <c r="N11" s="187"/>
      <c r="O11" s="184"/>
    </row>
    <row r="12" spans="1:15" ht="18.75" x14ac:dyDescent="0.3">
      <c r="A12" s="3" t="s">
        <v>12</v>
      </c>
      <c r="B12" s="78" t="s">
        <v>6</v>
      </c>
      <c r="C12" s="78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5">
        <f t="shared" si="4"/>
        <v>-159.5</v>
      </c>
      <c r="N12" s="187"/>
      <c r="O12" s="184"/>
    </row>
    <row r="13" spans="1:15" ht="57" customHeight="1" x14ac:dyDescent="0.3">
      <c r="A13" s="3" t="s">
        <v>13</v>
      </c>
      <c r="B13" s="78" t="s">
        <v>6</v>
      </c>
      <c r="C13" s="78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5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8" t="s">
        <v>6</v>
      </c>
      <c r="C14" s="78"/>
      <c r="D14" s="30">
        <v>277.5</v>
      </c>
      <c r="E14" s="13">
        <v>309.66666666666669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111.59159159159159</v>
      </c>
      <c r="M14" s="75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8" t="s">
        <v>6</v>
      </c>
      <c r="C15" s="78"/>
      <c r="D15" s="3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75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8" t="s">
        <v>6</v>
      </c>
      <c r="C16" s="78" t="s">
        <v>65</v>
      </c>
      <c r="D16" s="3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75">
        <f t="shared" si="4"/>
        <v>125.36333333333346</v>
      </c>
      <c r="N16" s="187">
        <f>SUM(L16:L22)/7</f>
        <v>88.38452370517544</v>
      </c>
      <c r="O16" s="184">
        <f>SUM(M16:M22)/7</f>
        <v>-65.648214285714218</v>
      </c>
    </row>
    <row r="17" spans="1:15" ht="18.75" x14ac:dyDescent="0.3">
      <c r="A17" s="3" t="s">
        <v>35</v>
      </c>
      <c r="B17" s="78" t="s">
        <v>8</v>
      </c>
      <c r="C17" s="78" t="s">
        <v>48</v>
      </c>
      <c r="D17" s="3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75">
        <f>G18-F18</f>
        <v>-111.95833333333331</v>
      </c>
      <c r="N17" s="187"/>
      <c r="O17" s="184"/>
    </row>
    <row r="18" spans="1:15" ht="18.75" x14ac:dyDescent="0.3">
      <c r="A18" s="3" t="s">
        <v>36</v>
      </c>
      <c r="B18" s="78" t="s">
        <v>6</v>
      </c>
      <c r="C18" s="78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5">
        <f t="shared" ref="M18:M27" si="6">G18-F18</f>
        <v>-111.95833333333331</v>
      </c>
      <c r="N18" s="187"/>
      <c r="O18" s="184"/>
    </row>
    <row r="19" spans="1:15" ht="37.5" x14ac:dyDescent="0.3">
      <c r="A19" s="3" t="s">
        <v>37</v>
      </c>
      <c r="B19" s="78" t="s">
        <v>6</v>
      </c>
      <c r="C19" s="78" t="s">
        <v>52</v>
      </c>
      <c r="D19" s="3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75">
        <f t="shared" si="6"/>
        <v>-101.25083333333328</v>
      </c>
      <c r="N19" s="187"/>
      <c r="O19" s="184"/>
    </row>
    <row r="20" spans="1:15" ht="38.25" customHeight="1" x14ac:dyDescent="0.3">
      <c r="A20" s="3" t="s">
        <v>38</v>
      </c>
      <c r="B20" s="78" t="s">
        <v>6</v>
      </c>
      <c r="C20" s="78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5">
        <f t="shared" si="6"/>
        <v>11.666666666666742</v>
      </c>
      <c r="N20" s="187"/>
      <c r="O20" s="184"/>
    </row>
    <row r="21" spans="1:15" ht="37.5" x14ac:dyDescent="0.3">
      <c r="A21" s="3" t="s">
        <v>16</v>
      </c>
      <c r="B21" s="78" t="s">
        <v>8</v>
      </c>
      <c r="C21" s="78" t="s">
        <v>52</v>
      </c>
      <c r="D21" s="3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75">
        <f t="shared" si="6"/>
        <v>-29.400000000000006</v>
      </c>
      <c r="N21" s="187"/>
      <c r="O21" s="184"/>
    </row>
    <row r="22" spans="1:15" ht="18.75" x14ac:dyDescent="0.3">
      <c r="A22" s="3" t="s">
        <v>39</v>
      </c>
      <c r="B22" s="78" t="s">
        <v>6</v>
      </c>
      <c r="C22" s="78"/>
      <c r="D22" s="30">
        <v>1077.3333333333333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5">
        <f t="shared" si="6"/>
        <v>-241.99999999999989</v>
      </c>
      <c r="N22" s="187"/>
      <c r="O22" s="184"/>
    </row>
    <row r="23" spans="1:15" ht="18.75" x14ac:dyDescent="0.3">
      <c r="A23" s="3" t="s">
        <v>17</v>
      </c>
      <c r="B23" s="78" t="s">
        <v>9</v>
      </c>
      <c r="C23" s="78"/>
      <c r="D23" s="30">
        <v>153.66666666666666</v>
      </c>
      <c r="E23" s="13">
        <v>158</v>
      </c>
      <c r="F23" s="80">
        <v>153.66666666666666</v>
      </c>
      <c r="G23" s="13">
        <v>157.5</v>
      </c>
      <c r="H23" s="32">
        <f t="shared" si="0"/>
        <v>100</v>
      </c>
      <c r="I23" s="6">
        <f t="shared" si="1"/>
        <v>0</v>
      </c>
      <c r="J23" s="14">
        <f t="shared" si="5"/>
        <v>99.683544303797461</v>
      </c>
      <c r="K23" s="17">
        <f t="shared" si="2"/>
        <v>-0.5</v>
      </c>
      <c r="L23" s="20">
        <f t="shared" si="3"/>
        <v>102.4945770065076</v>
      </c>
      <c r="M23" s="75">
        <f t="shared" si="6"/>
        <v>3.8333333333333428</v>
      </c>
      <c r="N23" s="18"/>
      <c r="O23" s="2"/>
    </row>
    <row r="24" spans="1:15" ht="18.75" x14ac:dyDescent="0.3">
      <c r="A24" s="3" t="s">
        <v>18</v>
      </c>
      <c r="B24" s="78" t="s">
        <v>6</v>
      </c>
      <c r="C24" s="78" t="s">
        <v>53</v>
      </c>
      <c r="D24" s="30">
        <v>111</v>
      </c>
      <c r="E24" s="13">
        <v>96.474999999999994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86.914414414414409</v>
      </c>
      <c r="M24" s="75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8" t="s">
        <v>6</v>
      </c>
      <c r="C25" s="78" t="s">
        <v>54</v>
      </c>
      <c r="D25" s="3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75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8" t="s">
        <v>6</v>
      </c>
      <c r="C26" s="78" t="s">
        <v>55</v>
      </c>
      <c r="D26" s="30">
        <v>343.66666666666669</v>
      </c>
      <c r="E26" s="13">
        <v>330.73750000000001</v>
      </c>
      <c r="F26" s="80">
        <v>343.66666666666669</v>
      </c>
      <c r="G26" s="13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5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8" t="s">
        <v>6</v>
      </c>
      <c r="C27" s="78" t="s">
        <v>56</v>
      </c>
      <c r="D27" s="3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75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8" t="s">
        <v>6</v>
      </c>
      <c r="C28" s="78"/>
      <c r="D28" s="30">
        <v>57.333333333333336</v>
      </c>
      <c r="E28" s="13">
        <v>47.39</v>
      </c>
      <c r="F28" s="80">
        <v>57.333333333333336</v>
      </c>
      <c r="G28" s="13">
        <v>47.39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82.656976744186039</v>
      </c>
      <c r="M28" s="75">
        <f>G29-F29</f>
        <v>-1119.4033333333332</v>
      </c>
      <c r="N28" s="18"/>
      <c r="O28" s="2"/>
    </row>
    <row r="29" spans="1:15" ht="18.75" x14ac:dyDescent="0.3">
      <c r="A29" s="3" t="s">
        <v>22</v>
      </c>
      <c r="B29" s="78" t="s">
        <v>6</v>
      </c>
      <c r="C29" s="78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5">
        <f>G29-F29</f>
        <v>-1119.4033333333332</v>
      </c>
      <c r="N29" s="18"/>
      <c r="O29" s="2"/>
    </row>
    <row r="30" spans="1:15" ht="18.75" x14ac:dyDescent="0.3">
      <c r="A30" s="3" t="s">
        <v>23</v>
      </c>
      <c r="B30" s="78" t="s">
        <v>6</v>
      </c>
      <c r="C30" s="78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5">
        <f>G31-F31</f>
        <v>-17.333333333333343</v>
      </c>
      <c r="N30" s="18"/>
      <c r="O30" s="2"/>
    </row>
    <row r="31" spans="1:15" ht="37.5" x14ac:dyDescent="0.3">
      <c r="A31" s="3" t="s">
        <v>24</v>
      </c>
      <c r="B31" s="78" t="s">
        <v>6</v>
      </c>
      <c r="C31" s="78"/>
      <c r="D31" s="3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75">
        <f t="shared" ref="M31:M46" si="7">G31-F31</f>
        <v>-17.333333333333343</v>
      </c>
      <c r="N31" s="187">
        <f>SUM(L31:L32)/2</f>
        <v>85.305660894757267</v>
      </c>
      <c r="O31" s="184">
        <f>SUM(M31:M32)/2</f>
        <v>-14.339166666666664</v>
      </c>
    </row>
    <row r="32" spans="1:15" ht="37.5" x14ac:dyDescent="0.3">
      <c r="A32" s="3" t="s">
        <v>0</v>
      </c>
      <c r="B32" s="78" t="s">
        <v>6</v>
      </c>
      <c r="C32" s="78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5">
        <f t="shared" si="3"/>
        <v>87.829864835872144</v>
      </c>
      <c r="M32" s="75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78" t="s">
        <v>6</v>
      </c>
      <c r="C33" s="78" t="s">
        <v>53</v>
      </c>
      <c r="D33" s="30">
        <v>121</v>
      </c>
      <c r="E33" s="13">
        <v>99.75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82.438016528925615</v>
      </c>
      <c r="M33" s="75">
        <f t="shared" si="7"/>
        <v>-21.25</v>
      </c>
      <c r="N33" s="187">
        <f>SUM(L33:L38)/6</f>
        <v>79.477649455238563</v>
      </c>
      <c r="O33" s="184">
        <f>SUM(M33:M38)/6</f>
        <v>-26.856805555555557</v>
      </c>
    </row>
    <row r="34" spans="1:15" ht="18.75" x14ac:dyDescent="0.3">
      <c r="A34" s="3" t="s">
        <v>63</v>
      </c>
      <c r="B34" s="78" t="s">
        <v>6</v>
      </c>
      <c r="C34" s="78"/>
      <c r="D34" s="30">
        <v>72.3</v>
      </c>
      <c r="E34" s="13">
        <v>63.375</v>
      </c>
      <c r="F34" s="80">
        <v>75.666666666666671</v>
      </c>
      <c r="G34" s="13">
        <v>63.375</v>
      </c>
      <c r="H34" s="33">
        <f t="shared" si="0"/>
        <v>104.65652374366068</v>
      </c>
      <c r="I34" s="28">
        <f t="shared" si="1"/>
        <v>3.3666666666666742</v>
      </c>
      <c r="J34" s="14">
        <f t="shared" si="5"/>
        <v>100</v>
      </c>
      <c r="K34" s="17">
        <f t="shared" si="2"/>
        <v>0</v>
      </c>
      <c r="L34" s="20">
        <f t="shared" si="3"/>
        <v>83.755506607929505</v>
      </c>
      <c r="M34" s="75">
        <f t="shared" si="7"/>
        <v>-12.291666666666671</v>
      </c>
      <c r="N34" s="187"/>
      <c r="O34" s="184"/>
    </row>
    <row r="35" spans="1:15" ht="18.75" x14ac:dyDescent="0.3">
      <c r="A35" s="3" t="s">
        <v>26</v>
      </c>
      <c r="B35" s="78" t="s">
        <v>6</v>
      </c>
      <c r="C35" s="78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5">
        <f t="shared" si="7"/>
        <v>-14.016666666666666</v>
      </c>
      <c r="N35" s="187"/>
      <c r="O35" s="184"/>
    </row>
    <row r="36" spans="1:15" ht="18.75" x14ac:dyDescent="0.3">
      <c r="A36" s="3" t="s">
        <v>42</v>
      </c>
      <c r="B36" s="78" t="s">
        <v>6</v>
      </c>
      <c r="C36" s="78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5">
        <f t="shared" si="7"/>
        <v>-10.145833333333329</v>
      </c>
      <c r="N36" s="187"/>
      <c r="O36" s="184"/>
    </row>
    <row r="37" spans="1:15" ht="18.75" x14ac:dyDescent="0.3">
      <c r="A37" s="3" t="s">
        <v>43</v>
      </c>
      <c r="B37" s="78" t="s">
        <v>6</v>
      </c>
      <c r="C37" s="78" t="s">
        <v>45</v>
      </c>
      <c r="D37" s="30">
        <v>143.73333333333332</v>
      </c>
      <c r="E37" s="13">
        <v>110.29666666666667</v>
      </c>
      <c r="F37" s="80">
        <v>196.23333333333335</v>
      </c>
      <c r="G37" s="13">
        <v>110.29666666666667</v>
      </c>
      <c r="H37" s="33">
        <f t="shared" si="0"/>
        <v>136.52597402597405</v>
      </c>
      <c r="I37" s="28">
        <f t="shared" si="1"/>
        <v>52.500000000000028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75">
        <f t="shared" si="7"/>
        <v>-85.936666666666682</v>
      </c>
      <c r="N37" s="187"/>
      <c r="O37" s="184"/>
    </row>
    <row r="38" spans="1:15" ht="18.75" x14ac:dyDescent="0.3">
      <c r="A38" s="3" t="s">
        <v>44</v>
      </c>
      <c r="B38" s="78" t="s">
        <v>6</v>
      </c>
      <c r="C38" s="78" t="s">
        <v>41</v>
      </c>
      <c r="D38" s="3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5">
        <f t="shared" si="7"/>
        <v>-17.5</v>
      </c>
      <c r="N38" s="187"/>
      <c r="O38" s="184"/>
    </row>
    <row r="39" spans="1:15" ht="18.75" x14ac:dyDescent="0.3">
      <c r="A39" s="3" t="s">
        <v>27</v>
      </c>
      <c r="B39" s="78" t="s">
        <v>6</v>
      </c>
      <c r="C39" s="78"/>
      <c r="D39" s="30">
        <v>105.66666666666667</v>
      </c>
      <c r="E39" s="13">
        <v>84.1</v>
      </c>
      <c r="F39" s="80">
        <v>105.66666666666667</v>
      </c>
      <c r="G39" s="13">
        <v>84.1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79.589905362776008</v>
      </c>
      <c r="M39" s="75">
        <f t="shared" si="7"/>
        <v>-21.566666666666677</v>
      </c>
      <c r="N39" s="187">
        <f>SUM(L39:L45)/6</f>
        <v>88.86720248352232</v>
      </c>
      <c r="O39" s="184">
        <f>SUM(M39:M45)/6</f>
        <v>-64.77847222222222</v>
      </c>
    </row>
    <row r="40" spans="1:15" ht="18.75" x14ac:dyDescent="0.3">
      <c r="A40" s="3" t="s">
        <v>28</v>
      </c>
      <c r="B40" s="78" t="s">
        <v>6</v>
      </c>
      <c r="C40" s="78"/>
      <c r="D40" s="30">
        <v>97</v>
      </c>
      <c r="E40" s="13">
        <v>79.625</v>
      </c>
      <c r="F40" s="80">
        <v>97</v>
      </c>
      <c r="G40" s="13">
        <v>81</v>
      </c>
      <c r="H40" s="32">
        <f t="shared" si="0"/>
        <v>100</v>
      </c>
      <c r="I40" s="6">
        <f t="shared" si="1"/>
        <v>0</v>
      </c>
      <c r="J40" s="14">
        <f t="shared" si="5"/>
        <v>101.72684458398744</v>
      </c>
      <c r="K40" s="17">
        <f t="shared" si="2"/>
        <v>1.375</v>
      </c>
      <c r="L40" s="20">
        <f t="shared" si="3"/>
        <v>83.505154639175259</v>
      </c>
      <c r="M40" s="75">
        <f t="shared" si="7"/>
        <v>-16</v>
      </c>
      <c r="N40" s="187"/>
      <c r="O40" s="184"/>
    </row>
    <row r="41" spans="1:15" ht="18.75" x14ac:dyDescent="0.3">
      <c r="A41" s="3" t="s">
        <v>29</v>
      </c>
      <c r="B41" s="78" t="s">
        <v>6</v>
      </c>
      <c r="C41" s="78"/>
      <c r="D41" s="30">
        <v>94.333333333333329</v>
      </c>
      <c r="E41" s="13">
        <v>78.125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82.81802120141343</v>
      </c>
      <c r="M41" s="75">
        <f t="shared" si="7"/>
        <v>-16.208333333333329</v>
      </c>
      <c r="N41" s="187"/>
      <c r="O41" s="184"/>
    </row>
    <row r="42" spans="1:15" ht="18.75" x14ac:dyDescent="0.3">
      <c r="A42" s="3" t="s">
        <v>30</v>
      </c>
      <c r="B42" s="78" t="s">
        <v>6</v>
      </c>
      <c r="C42" s="78"/>
      <c r="D42" s="30">
        <v>127.66666666666667</v>
      </c>
      <c r="E42" s="13">
        <v>102.5625</v>
      </c>
      <c r="F42" s="80">
        <v>122.66666666666667</v>
      </c>
      <c r="G42" s="13">
        <v>102.5625</v>
      </c>
      <c r="H42" s="32">
        <f t="shared" si="0"/>
        <v>96.083550913838124</v>
      </c>
      <c r="I42" s="6">
        <f t="shared" si="1"/>
        <v>-5</v>
      </c>
      <c r="J42" s="14">
        <f t="shared" si="5"/>
        <v>100</v>
      </c>
      <c r="K42" s="17">
        <f t="shared" si="2"/>
        <v>0</v>
      </c>
      <c r="L42" s="20">
        <f t="shared" si="3"/>
        <v>83.610733695652172</v>
      </c>
      <c r="M42" s="75">
        <f t="shared" si="7"/>
        <v>-20.104166666666671</v>
      </c>
      <c r="N42" s="187"/>
      <c r="O42" s="184"/>
    </row>
    <row r="43" spans="1:15" ht="18.75" x14ac:dyDescent="0.3">
      <c r="A43" s="3" t="s">
        <v>64</v>
      </c>
      <c r="B43" s="78" t="s">
        <v>6</v>
      </c>
      <c r="C43" s="78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5">
        <f t="shared" si="7"/>
        <v>-26.958333333333329</v>
      </c>
      <c r="N43" s="187"/>
      <c r="O43" s="184"/>
    </row>
    <row r="44" spans="1:15" ht="37.5" x14ac:dyDescent="0.3">
      <c r="A44" s="3" t="s">
        <v>31</v>
      </c>
      <c r="B44" s="78" t="s">
        <v>6</v>
      </c>
      <c r="C44" s="78" t="s">
        <v>52</v>
      </c>
      <c r="D44" s="30">
        <v>310.33333333333331</v>
      </c>
      <c r="E44" s="13">
        <v>205.66666666666666</v>
      </c>
      <c r="F44" s="80">
        <v>315.33333333333331</v>
      </c>
      <c r="G44" s="13">
        <v>210</v>
      </c>
      <c r="H44" s="32">
        <f t="shared" si="0"/>
        <v>101.61117078410311</v>
      </c>
      <c r="I44" s="6">
        <f t="shared" si="1"/>
        <v>5</v>
      </c>
      <c r="J44" s="14">
        <f t="shared" si="5"/>
        <v>102.10696920583469</v>
      </c>
      <c r="K44" s="17">
        <f t="shared" si="2"/>
        <v>4.3333333333333428</v>
      </c>
      <c r="L44" s="20">
        <f t="shared" si="3"/>
        <v>66.596194503171247</v>
      </c>
      <c r="M44" s="75">
        <f t="shared" si="7"/>
        <v>-105.33333333333331</v>
      </c>
      <c r="N44" s="187"/>
      <c r="O44" s="184"/>
    </row>
    <row r="45" spans="1:15" ht="37.5" x14ac:dyDescent="0.3">
      <c r="A45" s="3" t="s">
        <v>46</v>
      </c>
      <c r="B45" s="78" t="s">
        <v>6</v>
      </c>
      <c r="C45" s="78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5">
        <f t="shared" si="7"/>
        <v>-182.5</v>
      </c>
      <c r="N45" s="187"/>
      <c r="O45" s="184"/>
    </row>
    <row r="46" spans="1:15" ht="18.75" x14ac:dyDescent="0.3">
      <c r="A46" s="3" t="s">
        <v>32</v>
      </c>
      <c r="B46" s="78" t="s">
        <v>6</v>
      </c>
      <c r="C46" s="78" t="s">
        <v>60</v>
      </c>
      <c r="D46" s="30">
        <v>310.66666666666669</v>
      </c>
      <c r="E46" s="13">
        <v>213.25</v>
      </c>
      <c r="F46" s="80">
        <v>295.66666666666669</v>
      </c>
      <c r="G46" s="13">
        <v>213.25</v>
      </c>
      <c r="H46" s="32">
        <f t="shared" si="0"/>
        <v>95.17167381974248</v>
      </c>
      <c r="I46" s="6">
        <f t="shared" si="1"/>
        <v>-15</v>
      </c>
      <c r="J46" s="14">
        <f t="shared" si="5"/>
        <v>100</v>
      </c>
      <c r="K46" s="17">
        <f t="shared" si="2"/>
        <v>0</v>
      </c>
      <c r="L46" s="20">
        <f t="shared" si="3"/>
        <v>72.125140924464475</v>
      </c>
      <c r="M46" s="75">
        <f t="shared" si="7"/>
        <v>-82.416666666666686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84.579663553745434</v>
      </c>
      <c r="M47" s="19">
        <f>SUM(M6:M46)/40</f>
        <v>-115.28279166666667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E1" zoomScale="70" zoomScaleNormal="70" workbookViewId="0">
      <selection activeCell="I10" sqref="I1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81"/>
      <c r="D4" s="175" t="s">
        <v>1</v>
      </c>
      <c r="E4" s="175"/>
      <c r="F4" s="175"/>
      <c r="G4" s="175"/>
      <c r="H4" s="175" t="s">
        <v>86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8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82"/>
      <c r="D6" s="182">
        <v>45994</v>
      </c>
      <c r="E6" s="183"/>
      <c r="F6" s="182">
        <v>46001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3" t="s">
        <v>6</v>
      </c>
      <c r="C7" s="83" t="s">
        <v>45</v>
      </c>
      <c r="D7" s="80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4">
        <f t="shared" ref="L7:L46" si="3">G7/F7*100</f>
        <v>0</v>
      </c>
      <c r="M7" s="84">
        <f t="shared" ref="M7:M16" si="4">G7-F7</f>
        <v>-963</v>
      </c>
      <c r="N7" s="187">
        <f>SUM(L7:L12)/5</f>
        <v>84.355415617527257</v>
      </c>
      <c r="O7" s="184">
        <f>SUM(M7:M12)/5</f>
        <v>-275.30833333333334</v>
      </c>
    </row>
    <row r="8" spans="1:15" ht="18.75" x14ac:dyDescent="0.3">
      <c r="A8" s="3" t="s">
        <v>50</v>
      </c>
      <c r="B8" s="83" t="s">
        <v>6</v>
      </c>
      <c r="C8" s="83"/>
      <c r="D8" s="80">
        <v>868</v>
      </c>
      <c r="E8" s="13">
        <v>820</v>
      </c>
      <c r="F8" s="80">
        <v>868</v>
      </c>
      <c r="G8" s="13">
        <v>828.625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101.05182926829268</v>
      </c>
      <c r="K8" s="17">
        <f t="shared" si="2"/>
        <v>8.625</v>
      </c>
      <c r="L8" s="20">
        <f t="shared" si="3"/>
        <v>95.463709677419345</v>
      </c>
      <c r="M8" s="84">
        <f t="shared" si="4"/>
        <v>-39.375</v>
      </c>
      <c r="N8" s="187"/>
      <c r="O8" s="184"/>
    </row>
    <row r="9" spans="1:15" ht="18.75" x14ac:dyDescent="0.3">
      <c r="A9" s="3" t="s">
        <v>10</v>
      </c>
      <c r="B9" s="83" t="s">
        <v>6</v>
      </c>
      <c r="C9" s="83"/>
      <c r="D9" s="8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84">
        <f t="shared" si="4"/>
        <v>-130.33333333333331</v>
      </c>
      <c r="N9" s="187"/>
      <c r="O9" s="184"/>
    </row>
    <row r="10" spans="1:15" ht="18.75" x14ac:dyDescent="0.3">
      <c r="A10" s="3" t="s">
        <v>7</v>
      </c>
      <c r="B10" s="83" t="s">
        <v>6</v>
      </c>
      <c r="C10" s="83"/>
      <c r="D10" s="8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84">
        <f t="shared" si="4"/>
        <v>-29.916666666666686</v>
      </c>
      <c r="N10" s="187"/>
      <c r="O10" s="184"/>
    </row>
    <row r="11" spans="1:15" ht="18.75" x14ac:dyDescent="0.3">
      <c r="A11" s="3" t="s">
        <v>11</v>
      </c>
      <c r="B11" s="83" t="s">
        <v>6</v>
      </c>
      <c r="C11" s="83"/>
      <c r="D11" s="80">
        <v>379.66666666666669</v>
      </c>
      <c r="E11" s="13">
        <v>325.25</v>
      </c>
      <c r="F11" s="80">
        <v>379.66666666666669</v>
      </c>
      <c r="G11" s="13">
        <v>325.25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84">
        <f t="shared" si="4"/>
        <v>-54.416666666666686</v>
      </c>
      <c r="N11" s="187"/>
      <c r="O11" s="184"/>
    </row>
    <row r="12" spans="1:15" ht="18.75" x14ac:dyDescent="0.3">
      <c r="A12" s="3" t="s">
        <v>12</v>
      </c>
      <c r="B12" s="83" t="s">
        <v>6</v>
      </c>
      <c r="C12" s="83" t="s">
        <v>47</v>
      </c>
      <c r="D12" s="8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84">
        <f t="shared" si="4"/>
        <v>-159.5</v>
      </c>
      <c r="N12" s="187"/>
      <c r="O12" s="184"/>
    </row>
    <row r="13" spans="1:15" ht="57" customHeight="1" x14ac:dyDescent="0.3">
      <c r="A13" s="3" t="s">
        <v>13</v>
      </c>
      <c r="B13" s="83" t="s">
        <v>6</v>
      </c>
      <c r="C13" s="83" t="s">
        <v>51</v>
      </c>
      <c r="D13" s="8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84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83" t="s">
        <v>6</v>
      </c>
      <c r="C14" s="83"/>
      <c r="D14" s="80">
        <v>277.5</v>
      </c>
      <c r="E14" s="13">
        <v>309.66666666666669</v>
      </c>
      <c r="F14" s="80">
        <v>185</v>
      </c>
      <c r="G14" s="13">
        <v>309.66666666666669</v>
      </c>
      <c r="H14" s="32">
        <f t="shared" si="0"/>
        <v>66.666666666666657</v>
      </c>
      <c r="I14" s="11">
        <f t="shared" si="1"/>
        <v>-92.5</v>
      </c>
      <c r="J14" s="15">
        <f t="shared" si="5"/>
        <v>100</v>
      </c>
      <c r="K14" s="26">
        <f t="shared" si="2"/>
        <v>0</v>
      </c>
      <c r="L14" s="20">
        <f t="shared" si="3"/>
        <v>167.38738738738738</v>
      </c>
      <c r="M14" s="84">
        <f t="shared" si="4"/>
        <v>124.66666666666669</v>
      </c>
      <c r="N14" s="18"/>
      <c r="O14" s="2"/>
    </row>
    <row r="15" spans="1:15" ht="18.75" x14ac:dyDescent="0.3">
      <c r="A15" s="3" t="s">
        <v>14</v>
      </c>
      <c r="B15" s="83" t="s">
        <v>6</v>
      </c>
      <c r="C15" s="83"/>
      <c r="D15" s="8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84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83" t="s">
        <v>6</v>
      </c>
      <c r="C16" s="83" t="s">
        <v>65</v>
      </c>
      <c r="D16" s="8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84">
        <f t="shared" si="4"/>
        <v>125.36333333333346</v>
      </c>
      <c r="N16" s="187">
        <f>SUM(L16:L22)/7</f>
        <v>86.93832086174497</v>
      </c>
      <c r="O16" s="184">
        <f>SUM(M16:M22)/7</f>
        <v>-79.422023809523765</v>
      </c>
    </row>
    <row r="17" spans="1:15" ht="18.75" x14ac:dyDescent="0.3">
      <c r="A17" s="3" t="s">
        <v>35</v>
      </c>
      <c r="B17" s="83" t="s">
        <v>8</v>
      </c>
      <c r="C17" s="83" t="s">
        <v>48</v>
      </c>
      <c r="D17" s="8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84">
        <f>G18-F18</f>
        <v>-111.95833333333331</v>
      </c>
      <c r="N17" s="187"/>
      <c r="O17" s="184"/>
    </row>
    <row r="18" spans="1:15" ht="18.75" x14ac:dyDescent="0.3">
      <c r="A18" s="3" t="s">
        <v>36</v>
      </c>
      <c r="B18" s="83" t="s">
        <v>6</v>
      </c>
      <c r="C18" s="83" t="s">
        <v>41</v>
      </c>
      <c r="D18" s="8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84">
        <f t="shared" ref="M18:M27" si="6">G18-F18</f>
        <v>-111.95833333333331</v>
      </c>
      <c r="N18" s="187"/>
      <c r="O18" s="184"/>
    </row>
    <row r="19" spans="1:15" ht="37.5" x14ac:dyDescent="0.3">
      <c r="A19" s="3" t="s">
        <v>37</v>
      </c>
      <c r="B19" s="83" t="s">
        <v>6</v>
      </c>
      <c r="C19" s="83" t="s">
        <v>52</v>
      </c>
      <c r="D19" s="8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84">
        <f t="shared" si="6"/>
        <v>-101.25083333333328</v>
      </c>
      <c r="N19" s="187"/>
      <c r="O19" s="184"/>
    </row>
    <row r="20" spans="1:15" ht="38.25" customHeight="1" x14ac:dyDescent="0.3">
      <c r="A20" s="3" t="s">
        <v>38</v>
      </c>
      <c r="B20" s="83" t="s">
        <v>6</v>
      </c>
      <c r="C20" s="83" t="s">
        <v>52</v>
      </c>
      <c r="D20" s="80">
        <v>698.66666666666663</v>
      </c>
      <c r="E20" s="13">
        <v>710.33333333333337</v>
      </c>
      <c r="F20" s="80">
        <v>698.66666666666663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96.715157203190984</v>
      </c>
      <c r="K20" s="17">
        <f t="shared" si="2"/>
        <v>-23.333333333333371</v>
      </c>
      <c r="L20" s="20">
        <f t="shared" si="3"/>
        <v>98.330152671755727</v>
      </c>
      <c r="M20" s="84">
        <f t="shared" si="6"/>
        <v>-11.666666666666629</v>
      </c>
      <c r="N20" s="187"/>
      <c r="O20" s="184"/>
    </row>
    <row r="21" spans="1:15" ht="37.5" x14ac:dyDescent="0.3">
      <c r="A21" s="3" t="s">
        <v>16</v>
      </c>
      <c r="B21" s="83" t="s">
        <v>8</v>
      </c>
      <c r="C21" s="83" t="s">
        <v>52</v>
      </c>
      <c r="D21" s="8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84">
        <f t="shared" si="6"/>
        <v>-29.400000000000006</v>
      </c>
      <c r="N21" s="187"/>
      <c r="O21" s="184"/>
    </row>
    <row r="22" spans="1:15" ht="18.75" x14ac:dyDescent="0.3">
      <c r="A22" s="3" t="s">
        <v>39</v>
      </c>
      <c r="B22" s="83" t="s">
        <v>6</v>
      </c>
      <c r="C22" s="83"/>
      <c r="D22" s="80">
        <v>1077.3333333333333</v>
      </c>
      <c r="E22" s="13">
        <v>835.33333333333337</v>
      </c>
      <c r="F22" s="80">
        <v>1077.3333333333333</v>
      </c>
      <c r="G22" s="13">
        <v>762.25</v>
      </c>
      <c r="H22" s="32">
        <f t="shared" si="0"/>
        <v>100</v>
      </c>
      <c r="I22" s="6">
        <f t="shared" si="1"/>
        <v>0</v>
      </c>
      <c r="J22" s="14">
        <f t="shared" si="5"/>
        <v>91.250997605746207</v>
      </c>
      <c r="K22" s="17">
        <f t="shared" si="2"/>
        <v>-73.083333333333371</v>
      </c>
      <c r="L22" s="20">
        <f t="shared" si="3"/>
        <v>70.753403465346537</v>
      </c>
      <c r="M22" s="84">
        <f t="shared" si="6"/>
        <v>-315.08333333333326</v>
      </c>
      <c r="N22" s="187"/>
      <c r="O22" s="184"/>
    </row>
    <row r="23" spans="1:15" ht="18.75" x14ac:dyDescent="0.3">
      <c r="A23" s="3" t="s">
        <v>17</v>
      </c>
      <c r="B23" s="83" t="s">
        <v>9</v>
      </c>
      <c r="C23" s="83"/>
      <c r="D23" s="80">
        <v>153.66666666666666</v>
      </c>
      <c r="E23" s="13">
        <v>157.5</v>
      </c>
      <c r="F23" s="80">
        <v>153.66666666666666</v>
      </c>
      <c r="G23" s="13">
        <v>156</v>
      </c>
      <c r="H23" s="32">
        <f t="shared" si="0"/>
        <v>100</v>
      </c>
      <c r="I23" s="6">
        <f t="shared" si="1"/>
        <v>0</v>
      </c>
      <c r="J23" s="14">
        <f t="shared" si="5"/>
        <v>99.047619047619051</v>
      </c>
      <c r="K23" s="17">
        <f t="shared" si="2"/>
        <v>-1.5</v>
      </c>
      <c r="L23" s="20">
        <f t="shared" si="3"/>
        <v>101.51843817787419</v>
      </c>
      <c r="M23" s="84">
        <f t="shared" si="6"/>
        <v>2.3333333333333428</v>
      </c>
      <c r="N23" s="18"/>
      <c r="O23" s="2"/>
    </row>
    <row r="24" spans="1:15" ht="18.75" x14ac:dyDescent="0.3">
      <c r="A24" s="3" t="s">
        <v>18</v>
      </c>
      <c r="B24" s="83" t="s">
        <v>6</v>
      </c>
      <c r="C24" s="83" t="s">
        <v>53</v>
      </c>
      <c r="D24" s="80">
        <v>111</v>
      </c>
      <c r="E24" s="13">
        <v>96.474999999999994</v>
      </c>
      <c r="F24" s="80">
        <v>111</v>
      </c>
      <c r="G24" s="13">
        <v>95.694999999999993</v>
      </c>
      <c r="H24" s="32">
        <f t="shared" si="0"/>
        <v>100</v>
      </c>
      <c r="I24" s="6">
        <f t="shared" si="1"/>
        <v>0</v>
      </c>
      <c r="J24" s="14">
        <f t="shared" si="5"/>
        <v>99.191500388701741</v>
      </c>
      <c r="K24" s="17">
        <f t="shared" si="2"/>
        <v>-0.78000000000000114</v>
      </c>
      <c r="L24" s="20">
        <f t="shared" si="3"/>
        <v>86.2117117117117</v>
      </c>
      <c r="M24" s="84">
        <f t="shared" si="6"/>
        <v>-15.305000000000007</v>
      </c>
      <c r="N24" s="18"/>
      <c r="O24" s="2"/>
    </row>
    <row r="25" spans="1:15" ht="56.25" x14ac:dyDescent="0.3">
      <c r="A25" s="3" t="s">
        <v>19</v>
      </c>
      <c r="B25" s="83" t="s">
        <v>6</v>
      </c>
      <c r="C25" s="83" t="s">
        <v>54</v>
      </c>
      <c r="D25" s="8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84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83" t="s">
        <v>6</v>
      </c>
      <c r="C26" s="83" t="s">
        <v>55</v>
      </c>
      <c r="D26" s="80">
        <v>343.66666666666669</v>
      </c>
      <c r="E26" s="13">
        <v>314.86250000000001</v>
      </c>
      <c r="F26" s="80">
        <v>343.66666666666669</v>
      </c>
      <c r="G26" s="13">
        <v>314.86250000000001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91.618574199806019</v>
      </c>
      <c r="M26" s="84">
        <f t="shared" si="6"/>
        <v>-28.804166666666674</v>
      </c>
      <c r="N26" s="18"/>
      <c r="O26" s="2"/>
    </row>
    <row r="27" spans="1:15" ht="18.75" x14ac:dyDescent="0.3">
      <c r="A27" s="3" t="s">
        <v>20</v>
      </c>
      <c r="B27" s="83" t="s">
        <v>6</v>
      </c>
      <c r="C27" s="83" t="s">
        <v>56</v>
      </c>
      <c r="D27" s="8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84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83" t="s">
        <v>6</v>
      </c>
      <c r="C28" s="83"/>
      <c r="D28" s="80">
        <v>57.333333333333336</v>
      </c>
      <c r="E28" s="13">
        <v>47.39</v>
      </c>
      <c r="F28" s="80">
        <v>57.333333333333336</v>
      </c>
      <c r="G28" s="13">
        <v>46</v>
      </c>
      <c r="H28" s="32">
        <f t="shared" si="0"/>
        <v>100</v>
      </c>
      <c r="I28" s="6">
        <f t="shared" si="1"/>
        <v>0</v>
      </c>
      <c r="J28" s="14">
        <f t="shared" si="5"/>
        <v>97.066891749314195</v>
      </c>
      <c r="K28" s="17">
        <f t="shared" si="2"/>
        <v>-1.3900000000000006</v>
      </c>
      <c r="L28" s="20">
        <f t="shared" si="3"/>
        <v>80.232558139534888</v>
      </c>
      <c r="M28" s="84">
        <f>G29-F29</f>
        <v>-904.40333333333319</v>
      </c>
      <c r="N28" s="18"/>
      <c r="O28" s="2"/>
    </row>
    <row r="29" spans="1:15" ht="18.75" x14ac:dyDescent="0.3">
      <c r="A29" s="3" t="s">
        <v>22</v>
      </c>
      <c r="B29" s="83" t="s">
        <v>6</v>
      </c>
      <c r="C29" s="83" t="s">
        <v>57</v>
      </c>
      <c r="D29" s="80">
        <v>3446.1533333333332</v>
      </c>
      <c r="E29" s="13">
        <v>2326.75</v>
      </c>
      <c r="F29" s="80">
        <v>3446.1533333333332</v>
      </c>
      <c r="G29" s="13">
        <v>2541.75</v>
      </c>
      <c r="H29" s="32">
        <f t="shared" si="0"/>
        <v>100</v>
      </c>
      <c r="I29" s="6">
        <f t="shared" si="1"/>
        <v>0</v>
      </c>
      <c r="J29" s="28">
        <f t="shared" si="5"/>
        <v>109.24035672074783</v>
      </c>
      <c r="K29" s="34">
        <f t="shared" si="2"/>
        <v>215</v>
      </c>
      <c r="L29" s="20">
        <f t="shared" si="3"/>
        <v>73.75614936847461</v>
      </c>
      <c r="M29" s="84">
        <f>G29-F29</f>
        <v>-904.40333333333319</v>
      </c>
      <c r="N29" s="18"/>
      <c r="O29" s="2"/>
    </row>
    <row r="30" spans="1:15" ht="18.75" x14ac:dyDescent="0.3">
      <c r="A30" s="3" t="s">
        <v>23</v>
      </c>
      <c r="B30" s="83" t="s">
        <v>6</v>
      </c>
      <c r="C30" s="83" t="s">
        <v>58</v>
      </c>
      <c r="D30" s="8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4">
        <f>G31-F31</f>
        <v>-17.333333333333343</v>
      </c>
      <c r="N30" s="18"/>
      <c r="O30" s="2"/>
    </row>
    <row r="31" spans="1:15" ht="37.5" x14ac:dyDescent="0.3">
      <c r="A31" s="3" t="s">
        <v>24</v>
      </c>
      <c r="B31" s="83" t="s">
        <v>6</v>
      </c>
      <c r="C31" s="83"/>
      <c r="D31" s="8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84">
        <f t="shared" ref="M31:M46" si="7">G31-F31</f>
        <v>-17.333333333333343</v>
      </c>
      <c r="N31" s="187">
        <f>SUM(L31:L32)/2</f>
        <v>85.305660894757267</v>
      </c>
      <c r="O31" s="184">
        <f>SUM(M31:M32)/2</f>
        <v>-14.339166666666664</v>
      </c>
    </row>
    <row r="32" spans="1:15" ht="37.5" x14ac:dyDescent="0.3">
      <c r="A32" s="3" t="s">
        <v>0</v>
      </c>
      <c r="B32" s="83" t="s">
        <v>6</v>
      </c>
      <c r="C32" s="83"/>
      <c r="D32" s="8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4">
        <f t="shared" si="3"/>
        <v>87.829864835872144</v>
      </c>
      <c r="M32" s="84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83" t="s">
        <v>6</v>
      </c>
      <c r="C33" s="83" t="s">
        <v>53</v>
      </c>
      <c r="D33" s="80">
        <v>121</v>
      </c>
      <c r="E33" s="13">
        <v>99.75</v>
      </c>
      <c r="F33" s="80">
        <v>121</v>
      </c>
      <c r="G33" s="13">
        <v>101</v>
      </c>
      <c r="H33" s="32">
        <f t="shared" si="0"/>
        <v>100</v>
      </c>
      <c r="I33" s="6">
        <f t="shared" si="1"/>
        <v>0</v>
      </c>
      <c r="J33" s="14">
        <f t="shared" si="5"/>
        <v>101.2531328320802</v>
      </c>
      <c r="K33" s="17">
        <f t="shared" si="2"/>
        <v>1.25</v>
      </c>
      <c r="L33" s="20">
        <f t="shared" si="3"/>
        <v>83.471074380165291</v>
      </c>
      <c r="M33" s="84">
        <f t="shared" si="7"/>
        <v>-20</v>
      </c>
      <c r="N33" s="187">
        <f>SUM(L33:L38)/6</f>
        <v>79.817777305628724</v>
      </c>
      <c r="O33" s="184">
        <f>SUM(M33:M38)/6</f>
        <v>-26.52138888888889</v>
      </c>
    </row>
    <row r="34" spans="1:15" ht="18.75" x14ac:dyDescent="0.3">
      <c r="A34" s="3" t="s">
        <v>63</v>
      </c>
      <c r="B34" s="83" t="s">
        <v>6</v>
      </c>
      <c r="C34" s="83"/>
      <c r="D34" s="80">
        <v>75.666666666666671</v>
      </c>
      <c r="E34" s="13">
        <v>63.375</v>
      </c>
      <c r="F34" s="80">
        <v>75.666666666666671</v>
      </c>
      <c r="G34" s="13">
        <v>64.137500000000003</v>
      </c>
      <c r="H34" s="32">
        <f t="shared" si="0"/>
        <v>100</v>
      </c>
      <c r="I34" s="6">
        <f t="shared" si="1"/>
        <v>0</v>
      </c>
      <c r="J34" s="14">
        <f t="shared" si="5"/>
        <v>101.20315581854045</v>
      </c>
      <c r="K34" s="17">
        <f t="shared" si="2"/>
        <v>0.76250000000000284</v>
      </c>
      <c r="L34" s="20">
        <f t="shared" si="3"/>
        <v>84.763215859030836</v>
      </c>
      <c r="M34" s="84">
        <f t="shared" si="7"/>
        <v>-11.529166666666669</v>
      </c>
      <c r="N34" s="187"/>
      <c r="O34" s="184"/>
    </row>
    <row r="35" spans="1:15" ht="18.75" x14ac:dyDescent="0.3">
      <c r="A35" s="3" t="s">
        <v>26</v>
      </c>
      <c r="B35" s="83" t="s">
        <v>6</v>
      </c>
      <c r="C35" s="83" t="s">
        <v>59</v>
      </c>
      <c r="D35" s="8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84">
        <f t="shared" si="7"/>
        <v>-14.016666666666666</v>
      </c>
      <c r="N35" s="187"/>
      <c r="O35" s="184"/>
    </row>
    <row r="36" spans="1:15" ht="18.75" x14ac:dyDescent="0.3">
      <c r="A36" s="3" t="s">
        <v>42</v>
      </c>
      <c r="B36" s="83" t="s">
        <v>6</v>
      </c>
      <c r="C36" s="83" t="s">
        <v>53</v>
      </c>
      <c r="D36" s="8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84">
        <f t="shared" si="7"/>
        <v>-10.145833333333329</v>
      </c>
      <c r="N36" s="187"/>
      <c r="O36" s="184"/>
    </row>
    <row r="37" spans="1:15" ht="18.75" x14ac:dyDescent="0.3">
      <c r="A37" s="3" t="s">
        <v>43</v>
      </c>
      <c r="B37" s="83" t="s">
        <v>6</v>
      </c>
      <c r="C37" s="83" t="s">
        <v>45</v>
      </c>
      <c r="D37" s="80">
        <v>196.23333333333335</v>
      </c>
      <c r="E37" s="13">
        <v>110.29666666666667</v>
      </c>
      <c r="F37" s="80">
        <v>196.23333333333335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84">
        <f t="shared" si="7"/>
        <v>-85.936666666666682</v>
      </c>
      <c r="N37" s="187"/>
      <c r="O37" s="184"/>
    </row>
    <row r="38" spans="1:15" ht="18.75" x14ac:dyDescent="0.3">
      <c r="A38" s="3" t="s">
        <v>44</v>
      </c>
      <c r="B38" s="83" t="s">
        <v>6</v>
      </c>
      <c r="C38" s="83" t="s">
        <v>41</v>
      </c>
      <c r="D38" s="8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84">
        <f t="shared" si="7"/>
        <v>-17.5</v>
      </c>
      <c r="N38" s="187"/>
      <c r="O38" s="184"/>
    </row>
    <row r="39" spans="1:15" ht="18.75" x14ac:dyDescent="0.3">
      <c r="A39" s="3" t="s">
        <v>27</v>
      </c>
      <c r="B39" s="83" t="s">
        <v>6</v>
      </c>
      <c r="C39" s="83"/>
      <c r="D39" s="80">
        <v>105.66666666666667</v>
      </c>
      <c r="E39" s="13">
        <v>84.1</v>
      </c>
      <c r="F39" s="80">
        <v>100.63333333333333</v>
      </c>
      <c r="G39" s="13">
        <v>87.224999999999994</v>
      </c>
      <c r="H39" s="32">
        <f t="shared" si="0"/>
        <v>95.236593059936908</v>
      </c>
      <c r="I39" s="6">
        <f t="shared" si="1"/>
        <v>-5.0333333333333456</v>
      </c>
      <c r="J39" s="28">
        <f t="shared" si="5"/>
        <v>103.71581450653984</v>
      </c>
      <c r="K39" s="34">
        <f t="shared" si="2"/>
        <v>3.125</v>
      </c>
      <c r="L39" s="20">
        <f t="shared" si="3"/>
        <v>86.67605167273932</v>
      </c>
      <c r="M39" s="84">
        <f t="shared" si="7"/>
        <v>-13.408333333333331</v>
      </c>
      <c r="N39" s="187">
        <f>SUM(L39:L45)/6</f>
        <v>91.226699060312896</v>
      </c>
      <c r="O39" s="184">
        <f>SUM(M39:M45)/6</f>
        <v>-65.290277777777774</v>
      </c>
    </row>
    <row r="40" spans="1:15" ht="18.75" x14ac:dyDescent="0.3">
      <c r="A40" s="3" t="s">
        <v>28</v>
      </c>
      <c r="B40" s="83" t="s">
        <v>6</v>
      </c>
      <c r="C40" s="83"/>
      <c r="D40" s="80">
        <v>101.66666666666667</v>
      </c>
      <c r="E40" s="13">
        <v>82.5</v>
      </c>
      <c r="F40" s="80">
        <v>96.666666666666671</v>
      </c>
      <c r="G40" s="13">
        <v>84.125</v>
      </c>
      <c r="H40" s="32">
        <f t="shared" si="0"/>
        <v>95.081967213114766</v>
      </c>
      <c r="I40" s="6">
        <f t="shared" si="1"/>
        <v>-5</v>
      </c>
      <c r="J40" s="14">
        <f t="shared" si="5"/>
        <v>101.96969696969698</v>
      </c>
      <c r="K40" s="17">
        <f t="shared" si="2"/>
        <v>1.625</v>
      </c>
      <c r="L40" s="20">
        <f t="shared" si="3"/>
        <v>87.025862068965509</v>
      </c>
      <c r="M40" s="84">
        <f t="shared" si="7"/>
        <v>-12.541666666666671</v>
      </c>
      <c r="N40" s="187"/>
      <c r="O40" s="184"/>
    </row>
    <row r="41" spans="1:15" ht="18.75" x14ac:dyDescent="0.3">
      <c r="A41" s="3" t="s">
        <v>29</v>
      </c>
      <c r="B41" s="83" t="s">
        <v>6</v>
      </c>
      <c r="C41" s="83"/>
      <c r="D41" s="80">
        <v>94.333333333333329</v>
      </c>
      <c r="E41" s="13">
        <v>79.5625</v>
      </c>
      <c r="F41" s="80">
        <v>92.666666666666671</v>
      </c>
      <c r="G41" s="13">
        <v>79.5625</v>
      </c>
      <c r="H41" s="32">
        <f t="shared" si="0"/>
        <v>98.233215547703196</v>
      </c>
      <c r="I41" s="6">
        <f t="shared" si="1"/>
        <v>-1.6666666666666572</v>
      </c>
      <c r="J41" s="14">
        <f t="shared" si="5"/>
        <v>100</v>
      </c>
      <c r="K41" s="17">
        <f t="shared" si="2"/>
        <v>0</v>
      </c>
      <c r="L41" s="20">
        <f t="shared" si="3"/>
        <v>85.858812949640281</v>
      </c>
      <c r="M41" s="84">
        <f t="shared" si="7"/>
        <v>-13.104166666666671</v>
      </c>
      <c r="N41" s="187"/>
      <c r="O41" s="184"/>
    </row>
    <row r="42" spans="1:15" ht="18.75" x14ac:dyDescent="0.3">
      <c r="A42" s="3" t="s">
        <v>30</v>
      </c>
      <c r="B42" s="83" t="s">
        <v>6</v>
      </c>
      <c r="C42" s="83"/>
      <c r="D42" s="80">
        <v>126</v>
      </c>
      <c r="E42" s="13">
        <v>102.5625</v>
      </c>
      <c r="F42" s="80">
        <v>116</v>
      </c>
      <c r="G42" s="13">
        <v>102.5625</v>
      </c>
      <c r="H42" s="32">
        <f t="shared" si="0"/>
        <v>92.063492063492063</v>
      </c>
      <c r="I42" s="6">
        <f t="shared" si="1"/>
        <v>-10</v>
      </c>
      <c r="J42" s="14">
        <f t="shared" si="5"/>
        <v>100</v>
      </c>
      <c r="K42" s="17">
        <f t="shared" si="2"/>
        <v>0</v>
      </c>
      <c r="L42" s="20">
        <f t="shared" si="3"/>
        <v>88.415948275862064</v>
      </c>
      <c r="M42" s="84">
        <f t="shared" si="7"/>
        <v>-13.4375</v>
      </c>
      <c r="N42" s="187"/>
      <c r="O42" s="184"/>
    </row>
    <row r="43" spans="1:15" ht="18.75" x14ac:dyDescent="0.3">
      <c r="A43" s="3" t="s">
        <v>64</v>
      </c>
      <c r="B43" s="83" t="s">
        <v>6</v>
      </c>
      <c r="C43" s="83"/>
      <c r="D43" s="80">
        <v>102.33333333333333</v>
      </c>
      <c r="E43" s="13">
        <v>72.5</v>
      </c>
      <c r="F43" s="80">
        <v>98.333333333333329</v>
      </c>
      <c r="G43" s="13">
        <v>73.25</v>
      </c>
      <c r="H43" s="32">
        <f t="shared" si="0"/>
        <v>96.09120521172639</v>
      </c>
      <c r="I43" s="6">
        <f t="shared" si="1"/>
        <v>-4</v>
      </c>
      <c r="J43" s="14">
        <f t="shared" si="5"/>
        <v>101.03448275862068</v>
      </c>
      <c r="K43" s="17">
        <f t="shared" si="2"/>
        <v>0.75</v>
      </c>
      <c r="L43" s="20">
        <f t="shared" si="3"/>
        <v>74.491525423728817</v>
      </c>
      <c r="M43" s="84">
        <f t="shared" si="7"/>
        <v>-25.083333333333329</v>
      </c>
      <c r="N43" s="187"/>
      <c r="O43" s="184"/>
    </row>
    <row r="44" spans="1:15" ht="37.5" x14ac:dyDescent="0.3">
      <c r="A44" s="3" t="s">
        <v>31</v>
      </c>
      <c r="B44" s="83" t="s">
        <v>6</v>
      </c>
      <c r="C44" s="83" t="s">
        <v>52</v>
      </c>
      <c r="D44" s="80">
        <v>324</v>
      </c>
      <c r="E44" s="13">
        <v>213.83333333333334</v>
      </c>
      <c r="F44" s="80">
        <v>308</v>
      </c>
      <c r="G44" s="13">
        <v>213.83333333333334</v>
      </c>
      <c r="H44" s="32">
        <f t="shared" si="0"/>
        <v>95.061728395061735</v>
      </c>
      <c r="I44" s="6">
        <f t="shared" si="1"/>
        <v>-16</v>
      </c>
      <c r="J44" s="14">
        <f t="shared" si="5"/>
        <v>100</v>
      </c>
      <c r="K44" s="17">
        <f t="shared" si="2"/>
        <v>0</v>
      </c>
      <c r="L44" s="20">
        <f t="shared" si="3"/>
        <v>69.426406926406926</v>
      </c>
      <c r="M44" s="84">
        <f t="shared" si="7"/>
        <v>-94.166666666666657</v>
      </c>
      <c r="N44" s="187"/>
      <c r="O44" s="184"/>
    </row>
    <row r="45" spans="1:15" ht="37.5" x14ac:dyDescent="0.3">
      <c r="A45" s="3" t="s">
        <v>46</v>
      </c>
      <c r="B45" s="83" t="s">
        <v>6</v>
      </c>
      <c r="C45" s="83" t="s">
        <v>52</v>
      </c>
      <c r="D45" s="80">
        <v>625</v>
      </c>
      <c r="E45" s="13">
        <v>274</v>
      </c>
      <c r="F45" s="80">
        <v>494</v>
      </c>
      <c r="G45" s="13">
        <v>274</v>
      </c>
      <c r="H45" s="32">
        <f t="shared" si="0"/>
        <v>79.039999999999992</v>
      </c>
      <c r="I45" s="6">
        <f t="shared" si="1"/>
        <v>-131</v>
      </c>
      <c r="J45" s="14">
        <f t="shared" si="5"/>
        <v>100</v>
      </c>
      <c r="K45" s="17">
        <f t="shared" si="2"/>
        <v>0</v>
      </c>
      <c r="L45" s="20">
        <f t="shared" si="3"/>
        <v>55.465587044534416</v>
      </c>
      <c r="M45" s="84">
        <f t="shared" si="7"/>
        <v>-220</v>
      </c>
      <c r="N45" s="187"/>
      <c r="O45" s="184"/>
    </row>
    <row r="46" spans="1:15" ht="18.75" x14ac:dyDescent="0.3">
      <c r="A46" s="3" t="s">
        <v>32</v>
      </c>
      <c r="B46" s="83" t="s">
        <v>6</v>
      </c>
      <c r="C46" s="83" t="s">
        <v>60</v>
      </c>
      <c r="D46" s="80">
        <v>260.66666666666669</v>
      </c>
      <c r="E46" s="13">
        <v>217.66666666666666</v>
      </c>
      <c r="F46" s="80">
        <v>241</v>
      </c>
      <c r="G46" s="13">
        <v>236.875</v>
      </c>
      <c r="H46" s="32">
        <f t="shared" si="0"/>
        <v>92.455242966751911</v>
      </c>
      <c r="I46" s="6">
        <f t="shared" si="1"/>
        <v>-19.666666666666686</v>
      </c>
      <c r="J46" s="28">
        <f t="shared" si="5"/>
        <v>108.82465543644717</v>
      </c>
      <c r="K46" s="34">
        <f t="shared" si="2"/>
        <v>19.208333333333343</v>
      </c>
      <c r="L46" s="20">
        <f t="shared" si="3"/>
        <v>98.288381742738579</v>
      </c>
      <c r="M46" s="84">
        <f t="shared" si="7"/>
        <v>-4.125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86.655821210535805</v>
      </c>
      <c r="M47" s="19">
        <f>SUM(M6:M46)/40</f>
        <v>-104.14749999999999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25" sqref="E25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86"/>
      <c r="D4" s="175" t="s">
        <v>1</v>
      </c>
      <c r="E4" s="175"/>
      <c r="F4" s="175"/>
      <c r="G4" s="175"/>
      <c r="H4" s="175" t="s">
        <v>87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8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thickBot="1" x14ac:dyDescent="0.35">
      <c r="A6" s="172"/>
      <c r="B6" s="174"/>
      <c r="C6" s="87"/>
      <c r="D6" s="182">
        <v>46015</v>
      </c>
      <c r="E6" s="183"/>
      <c r="F6" s="182">
        <v>46037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8" t="s">
        <v>6</v>
      </c>
      <c r="C7" s="88" t="s">
        <v>45</v>
      </c>
      <c r="D7" s="80">
        <v>963</v>
      </c>
      <c r="E7" s="13">
        <v>0</v>
      </c>
      <c r="F7" s="89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5">
        <f t="shared" ref="L7:L46" si="3">G7/F7*100</f>
        <v>0</v>
      </c>
      <c r="M7" s="85">
        <f t="shared" ref="M7:M16" si="4">G7-F7</f>
        <v>-963</v>
      </c>
      <c r="N7" s="187">
        <f>SUM(L7:L12)/5</f>
        <v>83.10603577459537</v>
      </c>
      <c r="O7" s="184">
        <f>SUM(M7:M12)/5</f>
        <v>-301.19166666666672</v>
      </c>
    </row>
    <row r="8" spans="1:15" ht="18.75" x14ac:dyDescent="0.3">
      <c r="A8" s="3" t="s">
        <v>50</v>
      </c>
      <c r="B8" s="88" t="s">
        <v>6</v>
      </c>
      <c r="C8" s="88"/>
      <c r="D8" s="80">
        <v>821.33333333333337</v>
      </c>
      <c r="E8" s="13">
        <v>805.625</v>
      </c>
      <c r="F8" s="90">
        <v>821.33333333333337</v>
      </c>
      <c r="G8" s="13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101.86190845616758</v>
      </c>
      <c r="K8" s="17">
        <f t="shared" si="2"/>
        <v>15</v>
      </c>
      <c r="L8" s="20">
        <f t="shared" si="3"/>
        <v>99.913758116883116</v>
      </c>
      <c r="M8" s="85">
        <f t="shared" si="4"/>
        <v>-0.70833333333337123</v>
      </c>
      <c r="N8" s="187"/>
      <c r="O8" s="184"/>
    </row>
    <row r="9" spans="1:15" ht="18.75" x14ac:dyDescent="0.3">
      <c r="A9" s="3" t="s">
        <v>10</v>
      </c>
      <c r="B9" s="88" t="s">
        <v>6</v>
      </c>
      <c r="C9" s="88"/>
      <c r="D9" s="80">
        <v>561.5</v>
      </c>
      <c r="E9" s="13">
        <v>263</v>
      </c>
      <c r="F9" s="90">
        <v>561.5</v>
      </c>
      <c r="G9" s="13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101.64765525982256</v>
      </c>
      <c r="K9" s="17">
        <f t="shared" si="2"/>
        <v>4.3333333333333144</v>
      </c>
      <c r="L9" s="20">
        <f t="shared" si="3"/>
        <v>47.610566933808244</v>
      </c>
      <c r="M9" s="85">
        <f t="shared" si="4"/>
        <v>-294.16666666666669</v>
      </c>
      <c r="N9" s="187"/>
      <c r="O9" s="184"/>
    </row>
    <row r="10" spans="1:15" ht="18.75" x14ac:dyDescent="0.3">
      <c r="A10" s="3" t="s">
        <v>7</v>
      </c>
      <c r="B10" s="88" t="s">
        <v>6</v>
      </c>
      <c r="C10" s="88"/>
      <c r="D10" s="80">
        <v>559.33333333333337</v>
      </c>
      <c r="E10" s="13">
        <v>471.5</v>
      </c>
      <c r="F10" s="90">
        <v>559.33333333333337</v>
      </c>
      <c r="G10" s="13">
        <v>481.75</v>
      </c>
      <c r="H10" s="32">
        <f t="shared" si="0"/>
        <v>100</v>
      </c>
      <c r="I10" s="6">
        <f t="shared" si="1"/>
        <v>0</v>
      </c>
      <c r="J10" s="14">
        <f t="shared" si="5"/>
        <v>102.17391304347827</v>
      </c>
      <c r="K10" s="17">
        <f t="shared" si="2"/>
        <v>10.25</v>
      </c>
      <c r="L10" s="20">
        <f t="shared" si="3"/>
        <v>86.12932061978546</v>
      </c>
      <c r="M10" s="85">
        <f t="shared" si="4"/>
        <v>-77.583333333333371</v>
      </c>
      <c r="N10" s="187"/>
      <c r="O10" s="184"/>
    </row>
    <row r="11" spans="1:15" ht="18.75" x14ac:dyDescent="0.3">
      <c r="A11" s="3" t="s">
        <v>11</v>
      </c>
      <c r="B11" s="88" t="s">
        <v>6</v>
      </c>
      <c r="C11" s="88"/>
      <c r="D11" s="80">
        <v>385.66666666666669</v>
      </c>
      <c r="E11" s="13">
        <v>339.33333333333331</v>
      </c>
      <c r="F11" s="90">
        <v>345.33333333333331</v>
      </c>
      <c r="G11" s="13">
        <v>349.33333333333331</v>
      </c>
      <c r="H11" s="32">
        <f t="shared" si="0"/>
        <v>89.541918755401895</v>
      </c>
      <c r="I11" s="6">
        <f t="shared" si="1"/>
        <v>-40.333333333333371</v>
      </c>
      <c r="J11" s="14">
        <f t="shared" si="5"/>
        <v>102.94695481335954</v>
      </c>
      <c r="K11" s="17">
        <f t="shared" si="2"/>
        <v>10</v>
      </c>
      <c r="L11" s="20">
        <f t="shared" si="3"/>
        <v>101.15830115830116</v>
      </c>
      <c r="M11" s="85">
        <f t="shared" si="4"/>
        <v>4</v>
      </c>
      <c r="N11" s="187"/>
      <c r="O11" s="184"/>
    </row>
    <row r="12" spans="1:15" ht="18.75" x14ac:dyDescent="0.3">
      <c r="A12" s="3" t="s">
        <v>12</v>
      </c>
      <c r="B12" s="88" t="s">
        <v>6</v>
      </c>
      <c r="C12" s="88" t="s">
        <v>47</v>
      </c>
      <c r="D12" s="80">
        <v>905</v>
      </c>
      <c r="E12" s="13">
        <v>730.5</v>
      </c>
      <c r="F12" s="90">
        <v>905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85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88" t="s">
        <v>6</v>
      </c>
      <c r="C13" s="88" t="s">
        <v>51</v>
      </c>
      <c r="D13" s="80">
        <v>178.66666666666666</v>
      </c>
      <c r="E13" s="13">
        <v>146.33333333333334</v>
      </c>
      <c r="F13" s="90">
        <v>133.33333333333334</v>
      </c>
      <c r="G13" s="13">
        <v>143.35</v>
      </c>
      <c r="H13" s="32">
        <f t="shared" si="0"/>
        <v>74.626865671641795</v>
      </c>
      <c r="I13" s="11">
        <f t="shared" si="1"/>
        <v>-45.333333333333314</v>
      </c>
      <c r="J13" s="15">
        <f t="shared" si="5"/>
        <v>97.961275626423685</v>
      </c>
      <c r="K13" s="26">
        <f t="shared" si="2"/>
        <v>-2.9833333333333485</v>
      </c>
      <c r="L13" s="20">
        <f t="shared" si="3"/>
        <v>107.51249999999999</v>
      </c>
      <c r="M13" s="85">
        <f t="shared" si="4"/>
        <v>10.016666666666652</v>
      </c>
      <c r="N13" s="18"/>
      <c r="O13" s="2"/>
    </row>
    <row r="14" spans="1:15" ht="18.75" x14ac:dyDescent="0.3">
      <c r="A14" s="3" t="s">
        <v>67</v>
      </c>
      <c r="B14" s="88" t="s">
        <v>6</v>
      </c>
      <c r="C14" s="88"/>
      <c r="D14" s="80">
        <v>351.66666666666669</v>
      </c>
      <c r="E14" s="13">
        <v>309.66666666666669</v>
      </c>
      <c r="F14" s="90">
        <v>351.66666666666669</v>
      </c>
      <c r="G14" s="13">
        <v>343</v>
      </c>
      <c r="H14" s="32">
        <f t="shared" si="0"/>
        <v>100</v>
      </c>
      <c r="I14" s="11">
        <f t="shared" si="1"/>
        <v>0</v>
      </c>
      <c r="J14" s="27">
        <f t="shared" si="5"/>
        <v>110.76426264800861</v>
      </c>
      <c r="K14" s="79">
        <f t="shared" si="2"/>
        <v>33.333333333333314</v>
      </c>
      <c r="L14" s="20">
        <f t="shared" si="3"/>
        <v>97.535545023696685</v>
      </c>
      <c r="M14" s="85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88" t="s">
        <v>6</v>
      </c>
      <c r="C15" s="88"/>
      <c r="D15" s="80">
        <v>549.33333333333337</v>
      </c>
      <c r="E15" s="13">
        <v>514.13</v>
      </c>
      <c r="F15" s="90">
        <v>549.33333333333337</v>
      </c>
      <c r="G15" s="13">
        <v>519.63</v>
      </c>
      <c r="H15" s="32">
        <f t="shared" si="0"/>
        <v>100</v>
      </c>
      <c r="I15" s="11">
        <f t="shared" si="1"/>
        <v>0</v>
      </c>
      <c r="J15" s="15">
        <f t="shared" si="5"/>
        <v>101.06976834652714</v>
      </c>
      <c r="K15" s="26">
        <f t="shared" si="2"/>
        <v>5.5</v>
      </c>
      <c r="L15" s="20">
        <f t="shared" si="3"/>
        <v>94.592839805825236</v>
      </c>
      <c r="M15" s="85">
        <f t="shared" si="4"/>
        <v>-29.703333333333376</v>
      </c>
      <c r="N15" s="18"/>
      <c r="O15" s="2"/>
    </row>
    <row r="16" spans="1:15" ht="93.75" x14ac:dyDescent="0.3">
      <c r="A16" s="3" t="s">
        <v>15</v>
      </c>
      <c r="B16" s="88" t="s">
        <v>6</v>
      </c>
      <c r="C16" s="88" t="s">
        <v>65</v>
      </c>
      <c r="D16" s="80">
        <v>1154.3333333333333</v>
      </c>
      <c r="E16" s="13">
        <v>1076.3633333333335</v>
      </c>
      <c r="F16" s="90">
        <v>1154.3333333333333</v>
      </c>
      <c r="G16" s="13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99.814189136877573</v>
      </c>
      <c r="K16" s="17">
        <f t="shared" si="2"/>
        <v>-2</v>
      </c>
      <c r="L16" s="20">
        <f t="shared" si="3"/>
        <v>93.072191741264817</v>
      </c>
      <c r="M16" s="85">
        <f t="shared" si="4"/>
        <v>-79.9699999999998</v>
      </c>
      <c r="N16" s="187">
        <f>SUM(L16:L22)/7</f>
        <v>86.082156607244315</v>
      </c>
      <c r="O16" s="184">
        <f>SUM(M16:M22)/7</f>
        <v>-93.721785714285687</v>
      </c>
    </row>
    <row r="17" spans="1:15" ht="18.75" x14ac:dyDescent="0.3">
      <c r="A17" s="3" t="s">
        <v>35</v>
      </c>
      <c r="B17" s="88" t="s">
        <v>8</v>
      </c>
      <c r="C17" s="88" t="s">
        <v>48</v>
      </c>
      <c r="D17" s="80">
        <v>215.20000000000002</v>
      </c>
      <c r="E17" s="13">
        <v>192.70000000000002</v>
      </c>
      <c r="F17" s="90">
        <v>216.20000000000002</v>
      </c>
      <c r="G17" s="13">
        <v>196.36666666666667</v>
      </c>
      <c r="H17" s="32">
        <f t="shared" si="0"/>
        <v>100.4646840148699</v>
      </c>
      <c r="I17" s="6">
        <f t="shared" si="1"/>
        <v>1</v>
      </c>
      <c r="J17" s="14">
        <f t="shared" si="5"/>
        <v>101.90278498529666</v>
      </c>
      <c r="K17" s="17">
        <f t="shared" si="2"/>
        <v>3.6666666666666572</v>
      </c>
      <c r="L17" s="20">
        <f t="shared" si="3"/>
        <v>90.826395312981802</v>
      </c>
      <c r="M17" s="85">
        <f>G18-F18</f>
        <v>-62.166666666666686</v>
      </c>
      <c r="N17" s="187"/>
      <c r="O17" s="184"/>
    </row>
    <row r="18" spans="1:15" ht="18.75" x14ac:dyDescent="0.3">
      <c r="A18" s="3" t="s">
        <v>36</v>
      </c>
      <c r="B18" s="88" t="s">
        <v>6</v>
      </c>
      <c r="C18" s="88" t="s">
        <v>41</v>
      </c>
      <c r="D18" s="80">
        <v>470.66666666666669</v>
      </c>
      <c r="E18" s="13">
        <v>340.375</v>
      </c>
      <c r="F18" s="90">
        <v>470.66666666666669</v>
      </c>
      <c r="G18" s="13">
        <v>408.5</v>
      </c>
      <c r="H18" s="32">
        <f t="shared" si="0"/>
        <v>100</v>
      </c>
      <c r="I18" s="6">
        <f t="shared" si="1"/>
        <v>0</v>
      </c>
      <c r="J18" s="28">
        <f t="shared" si="5"/>
        <v>120.01468968049944</v>
      </c>
      <c r="K18" s="34">
        <f t="shared" si="2"/>
        <v>68.125</v>
      </c>
      <c r="L18" s="20">
        <f t="shared" si="3"/>
        <v>86.791784702549563</v>
      </c>
      <c r="M18" s="85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88" t="s">
        <v>6</v>
      </c>
      <c r="C19" s="88" t="s">
        <v>52</v>
      </c>
      <c r="D19" s="80">
        <v>606.9133333333333</v>
      </c>
      <c r="E19" s="13">
        <v>499.64750000000004</v>
      </c>
      <c r="F19" s="90">
        <v>606.9133333333333</v>
      </c>
      <c r="G19" s="13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82.326004811230618</v>
      </c>
      <c r="M19" s="85">
        <f t="shared" si="6"/>
        <v>-107.26583333333326</v>
      </c>
      <c r="N19" s="187"/>
      <c r="O19" s="184"/>
    </row>
    <row r="20" spans="1:15" ht="38.25" customHeight="1" x14ac:dyDescent="0.3">
      <c r="A20" s="3" t="s">
        <v>38</v>
      </c>
      <c r="B20" s="88" t="s">
        <v>6</v>
      </c>
      <c r="C20" s="88" t="s">
        <v>52</v>
      </c>
      <c r="D20" s="80">
        <v>768.66666666666663</v>
      </c>
      <c r="E20" s="13">
        <v>687</v>
      </c>
      <c r="F20" s="90">
        <v>768.66666666666663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89.375542064180408</v>
      </c>
      <c r="M20" s="85">
        <f t="shared" si="6"/>
        <v>-81.666666666666629</v>
      </c>
      <c r="N20" s="187"/>
      <c r="O20" s="184"/>
    </row>
    <row r="21" spans="1:15" ht="37.5" x14ac:dyDescent="0.3">
      <c r="A21" s="3" t="s">
        <v>16</v>
      </c>
      <c r="B21" s="88" t="s">
        <v>8</v>
      </c>
      <c r="C21" s="88" t="s">
        <v>52</v>
      </c>
      <c r="D21" s="80">
        <v>129.66666666666666</v>
      </c>
      <c r="E21" s="13">
        <v>108.6</v>
      </c>
      <c r="F21" s="90">
        <v>129.66666666666666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83.753213367609263</v>
      </c>
      <c r="M21" s="85">
        <f t="shared" si="6"/>
        <v>-21.066666666666663</v>
      </c>
      <c r="N21" s="187"/>
      <c r="O21" s="184"/>
    </row>
    <row r="22" spans="1:15" ht="18.75" x14ac:dyDescent="0.3">
      <c r="A22" s="3" t="s">
        <v>39</v>
      </c>
      <c r="B22" s="88" t="s">
        <v>6</v>
      </c>
      <c r="C22" s="88"/>
      <c r="D22" s="80">
        <v>1025.6666666666667</v>
      </c>
      <c r="E22" s="13">
        <v>762.25</v>
      </c>
      <c r="F22" s="90">
        <v>1025.6666666666667</v>
      </c>
      <c r="G22" s="13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102.842462009402</v>
      </c>
      <c r="K22" s="17">
        <f t="shared" si="2"/>
        <v>21.666666666666629</v>
      </c>
      <c r="L22" s="20">
        <f t="shared" si="3"/>
        <v>76.429964250893718</v>
      </c>
      <c r="M22" s="85">
        <f t="shared" si="6"/>
        <v>-241.75000000000011</v>
      </c>
      <c r="N22" s="187"/>
      <c r="O22" s="184"/>
    </row>
    <row r="23" spans="1:15" ht="18.75" x14ac:dyDescent="0.3">
      <c r="A23" s="3" t="s">
        <v>17</v>
      </c>
      <c r="B23" s="88" t="s">
        <v>9</v>
      </c>
      <c r="C23" s="88"/>
      <c r="D23" s="80">
        <v>168.33333333333334</v>
      </c>
      <c r="E23" s="13">
        <v>160.75</v>
      </c>
      <c r="F23" s="90">
        <v>168.33333333333334</v>
      </c>
      <c r="G23" s="13">
        <v>160.75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95.495049504950487</v>
      </c>
      <c r="M23" s="85">
        <f t="shared" si="6"/>
        <v>-7.5833333333333428</v>
      </c>
      <c r="N23" s="18"/>
      <c r="O23" s="2"/>
    </row>
    <row r="24" spans="1:15" ht="18.75" x14ac:dyDescent="0.3">
      <c r="A24" s="3" t="s">
        <v>18</v>
      </c>
      <c r="B24" s="88" t="s">
        <v>6</v>
      </c>
      <c r="C24" s="88" t="s">
        <v>53</v>
      </c>
      <c r="D24" s="80">
        <v>111</v>
      </c>
      <c r="E24" s="13">
        <v>95.694999999999993</v>
      </c>
      <c r="F24" s="90">
        <v>109.33333333333333</v>
      </c>
      <c r="G24" s="13">
        <v>96.694999999999993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101.04498667641988</v>
      </c>
      <c r="K24" s="17">
        <f t="shared" si="2"/>
        <v>1</v>
      </c>
      <c r="L24" s="20">
        <f t="shared" si="3"/>
        <v>88.440548780487802</v>
      </c>
      <c r="M24" s="85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88" t="s">
        <v>6</v>
      </c>
      <c r="C25" s="88" t="s">
        <v>54</v>
      </c>
      <c r="D25" s="80">
        <v>315.33333333333331</v>
      </c>
      <c r="E25" s="13">
        <v>265.65499999999997</v>
      </c>
      <c r="F25" s="90">
        <v>315.33333333333331</v>
      </c>
      <c r="G25" s="13">
        <v>283.40499999999997</v>
      </c>
      <c r="H25" s="32">
        <f t="shared" si="0"/>
        <v>100</v>
      </c>
      <c r="I25" s="6">
        <f t="shared" si="1"/>
        <v>0</v>
      </c>
      <c r="J25" s="28">
        <f t="shared" si="5"/>
        <v>106.68159831360222</v>
      </c>
      <c r="K25" s="34">
        <f t="shared" si="2"/>
        <v>17.75</v>
      </c>
      <c r="L25" s="20">
        <f t="shared" si="3"/>
        <v>89.874735729386884</v>
      </c>
      <c r="M25" s="85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88" t="s">
        <v>6</v>
      </c>
      <c r="C26" s="88" t="s">
        <v>55</v>
      </c>
      <c r="D26" s="80">
        <v>487</v>
      </c>
      <c r="E26" s="13">
        <v>314.86250000000001</v>
      </c>
      <c r="F26" s="90">
        <v>487</v>
      </c>
      <c r="G26" s="13">
        <v>335.11250000000001</v>
      </c>
      <c r="H26" s="32">
        <f t="shared" si="0"/>
        <v>100</v>
      </c>
      <c r="I26" s="6">
        <f t="shared" si="1"/>
        <v>0</v>
      </c>
      <c r="J26" s="28">
        <f t="shared" si="5"/>
        <v>106.43137877645003</v>
      </c>
      <c r="K26" s="34">
        <f t="shared" si="2"/>
        <v>20.25</v>
      </c>
      <c r="L26" s="20">
        <f t="shared" si="3"/>
        <v>68.811601642710471</v>
      </c>
      <c r="M26" s="85">
        <f t="shared" si="6"/>
        <v>-151.88749999999999</v>
      </c>
      <c r="N26" s="18"/>
      <c r="O26" s="2"/>
    </row>
    <row r="27" spans="1:15" ht="18.75" x14ac:dyDescent="0.3">
      <c r="A27" s="3" t="s">
        <v>20</v>
      </c>
      <c r="B27" s="88" t="s">
        <v>6</v>
      </c>
      <c r="C27" s="88" t="s">
        <v>56</v>
      </c>
      <c r="D27" s="80">
        <v>1563.3333333333333</v>
      </c>
      <c r="E27" s="13">
        <v>1193.9000000000001</v>
      </c>
      <c r="F27" s="90">
        <v>1563.3333333333333</v>
      </c>
      <c r="G27" s="13">
        <v>1369.9</v>
      </c>
      <c r="H27" s="32">
        <f t="shared" si="0"/>
        <v>100</v>
      </c>
      <c r="I27" s="6">
        <f t="shared" si="1"/>
        <v>0</v>
      </c>
      <c r="J27" s="28">
        <f t="shared" si="5"/>
        <v>114.7416031493425</v>
      </c>
      <c r="K27" s="34">
        <f t="shared" si="2"/>
        <v>176</v>
      </c>
      <c r="L27" s="20">
        <f t="shared" si="3"/>
        <v>87.626865671641795</v>
      </c>
      <c r="M27" s="85">
        <f t="shared" si="6"/>
        <v>-193.43333333333317</v>
      </c>
      <c r="N27" s="18"/>
      <c r="O27" s="2"/>
    </row>
    <row r="28" spans="1:15" ht="18.75" x14ac:dyDescent="0.3">
      <c r="A28" s="3" t="s">
        <v>21</v>
      </c>
      <c r="B28" s="88" t="s">
        <v>6</v>
      </c>
      <c r="C28" s="88"/>
      <c r="D28" s="80">
        <v>49</v>
      </c>
      <c r="E28" s="13">
        <v>46</v>
      </c>
      <c r="F28" s="90">
        <v>49</v>
      </c>
      <c r="G28" s="13">
        <v>48.5</v>
      </c>
      <c r="H28" s="32">
        <f t="shared" si="0"/>
        <v>100</v>
      </c>
      <c r="I28" s="6">
        <f t="shared" si="1"/>
        <v>0</v>
      </c>
      <c r="J28" s="28">
        <f t="shared" si="5"/>
        <v>105.43478260869566</v>
      </c>
      <c r="K28" s="34">
        <f t="shared" si="2"/>
        <v>2.5</v>
      </c>
      <c r="L28" s="20">
        <f t="shared" si="3"/>
        <v>98.979591836734699</v>
      </c>
      <c r="M28" s="85">
        <f>G29-F29</f>
        <v>-346.06999999999971</v>
      </c>
      <c r="N28" s="18"/>
      <c r="O28" s="2"/>
    </row>
    <row r="29" spans="1:15" ht="18.75" x14ac:dyDescent="0.3">
      <c r="A29" s="3" t="s">
        <v>22</v>
      </c>
      <c r="B29" s="88" t="s">
        <v>6</v>
      </c>
      <c r="C29" s="88" t="s">
        <v>57</v>
      </c>
      <c r="D29" s="80">
        <v>3202.8199999999997</v>
      </c>
      <c r="E29" s="13">
        <v>2541.75</v>
      </c>
      <c r="F29" s="90">
        <v>3202.8199999999997</v>
      </c>
      <c r="G29" s="13">
        <v>2856.75</v>
      </c>
      <c r="H29" s="32">
        <f t="shared" si="0"/>
        <v>100</v>
      </c>
      <c r="I29" s="6">
        <f t="shared" si="1"/>
        <v>0</v>
      </c>
      <c r="J29" s="28">
        <f t="shared" si="5"/>
        <v>112.39303629389201</v>
      </c>
      <c r="K29" s="34">
        <f t="shared" si="2"/>
        <v>315</v>
      </c>
      <c r="L29" s="20">
        <f t="shared" si="3"/>
        <v>89.19483455205102</v>
      </c>
      <c r="M29" s="85">
        <f>G29-F29</f>
        <v>-346.06999999999971</v>
      </c>
      <c r="N29" s="18"/>
      <c r="O29" s="2"/>
    </row>
    <row r="30" spans="1:15" ht="18.75" x14ac:dyDescent="0.3">
      <c r="A30" s="3" t="s">
        <v>23</v>
      </c>
      <c r="B30" s="88" t="s">
        <v>6</v>
      </c>
      <c r="C30" s="88" t="s">
        <v>58</v>
      </c>
      <c r="D30" s="80">
        <v>78.333333333333329</v>
      </c>
      <c r="E30" s="13">
        <v>57.225000000000001</v>
      </c>
      <c r="F30" s="90">
        <v>61.666666666666664</v>
      </c>
      <c r="G30" s="13">
        <v>57.225000000000001</v>
      </c>
      <c r="H30" s="32">
        <f t="shared" si="0"/>
        <v>78.723404255319153</v>
      </c>
      <c r="I30" s="6">
        <f t="shared" si="1"/>
        <v>-16.666666666666664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5">
        <f>G31-F31</f>
        <v>-26.666666666666671</v>
      </c>
      <c r="N30" s="18"/>
      <c r="O30" s="2"/>
    </row>
    <row r="31" spans="1:15" ht="37.5" x14ac:dyDescent="0.3">
      <c r="A31" s="3" t="s">
        <v>24</v>
      </c>
      <c r="B31" s="88" t="s">
        <v>6</v>
      </c>
      <c r="C31" s="88"/>
      <c r="D31" s="80">
        <v>110</v>
      </c>
      <c r="E31" s="13">
        <v>83.333333333333329</v>
      </c>
      <c r="F31" s="90">
        <v>110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85">
        <f t="shared" ref="M31:M46" si="7">G31-F31</f>
        <v>-26.666666666666671</v>
      </c>
      <c r="N31" s="187">
        <f>SUM(L31:L32)/2</f>
        <v>75.706823362062693</v>
      </c>
      <c r="O31" s="184">
        <f>SUM(M31:M32)/2</f>
        <v>-26.505833333333328</v>
      </c>
    </row>
    <row r="32" spans="1:15" ht="37.5" x14ac:dyDescent="0.3">
      <c r="A32" s="3" t="s">
        <v>0</v>
      </c>
      <c r="B32" s="88" t="s">
        <v>6</v>
      </c>
      <c r="C32" s="88"/>
      <c r="D32" s="80">
        <v>108.21999999999998</v>
      </c>
      <c r="E32" s="13">
        <v>81.875</v>
      </c>
      <c r="F32" s="90">
        <v>108.21999999999998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5">
        <f t="shared" si="3"/>
        <v>75.65607096654962</v>
      </c>
      <c r="M32" s="85">
        <f t="shared" si="7"/>
        <v>-26.344999999999985</v>
      </c>
      <c r="N32" s="187"/>
      <c r="O32" s="184"/>
    </row>
    <row r="33" spans="1:15" ht="18.75" x14ac:dyDescent="0.3">
      <c r="A33" s="3" t="s">
        <v>25</v>
      </c>
      <c r="B33" s="88" t="s">
        <v>6</v>
      </c>
      <c r="C33" s="88" t="s">
        <v>53</v>
      </c>
      <c r="D33" s="80">
        <v>125</v>
      </c>
      <c r="E33" s="13">
        <v>101</v>
      </c>
      <c r="F33" s="90">
        <v>125</v>
      </c>
      <c r="G33" s="13">
        <v>104.5</v>
      </c>
      <c r="H33" s="32">
        <f t="shared" si="0"/>
        <v>100</v>
      </c>
      <c r="I33" s="6">
        <f t="shared" si="1"/>
        <v>0</v>
      </c>
      <c r="J33" s="28">
        <f t="shared" si="5"/>
        <v>103.46534653465346</v>
      </c>
      <c r="K33" s="34">
        <f t="shared" si="2"/>
        <v>3.5</v>
      </c>
      <c r="L33" s="20">
        <f t="shared" si="3"/>
        <v>83.6</v>
      </c>
      <c r="M33" s="85">
        <f t="shared" si="7"/>
        <v>-20.5</v>
      </c>
      <c r="N33" s="187">
        <f>SUM(L33:L38)/6</f>
        <v>75.82572144068881</v>
      </c>
      <c r="O33" s="184">
        <f>SUM(M33:M38)/6</f>
        <v>-35.657916666666672</v>
      </c>
    </row>
    <row r="34" spans="1:15" ht="18.75" x14ac:dyDescent="0.3">
      <c r="A34" s="3" t="s">
        <v>63</v>
      </c>
      <c r="B34" s="88" t="s">
        <v>6</v>
      </c>
      <c r="C34" s="88"/>
      <c r="D34" s="80">
        <v>75.666666666666671</v>
      </c>
      <c r="E34" s="13">
        <v>64.672499999999999</v>
      </c>
      <c r="F34" s="90">
        <v>75.666666666666671</v>
      </c>
      <c r="G34" s="13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100.773126135529</v>
      </c>
      <c r="K34" s="17">
        <f t="shared" si="2"/>
        <v>0.5</v>
      </c>
      <c r="L34" s="20">
        <f t="shared" si="3"/>
        <v>86.131057268722472</v>
      </c>
      <c r="M34" s="85">
        <f t="shared" si="7"/>
        <v>-10.494166666666672</v>
      </c>
      <c r="N34" s="187"/>
      <c r="O34" s="184"/>
    </row>
    <row r="35" spans="1:15" ht="18.75" x14ac:dyDescent="0.3">
      <c r="A35" s="3" t="s">
        <v>26</v>
      </c>
      <c r="B35" s="88" t="s">
        <v>6</v>
      </c>
      <c r="C35" s="88" t="s">
        <v>59</v>
      </c>
      <c r="D35" s="80">
        <v>79.666666666666671</v>
      </c>
      <c r="E35" s="13">
        <v>65.650000000000006</v>
      </c>
      <c r="F35" s="90">
        <v>79.666666666666671</v>
      </c>
      <c r="G35" s="13">
        <v>69.900000000000006</v>
      </c>
      <c r="H35" s="32">
        <f t="shared" si="0"/>
        <v>100</v>
      </c>
      <c r="I35" s="6">
        <f t="shared" si="1"/>
        <v>0</v>
      </c>
      <c r="J35" s="28">
        <f t="shared" si="5"/>
        <v>106.47372429550647</v>
      </c>
      <c r="K35" s="34">
        <f t="shared" si="2"/>
        <v>4.25</v>
      </c>
      <c r="L35" s="20">
        <f t="shared" si="3"/>
        <v>87.740585774058573</v>
      </c>
      <c r="M35" s="85">
        <f t="shared" si="7"/>
        <v>-9.7666666666666657</v>
      </c>
      <c r="N35" s="187"/>
      <c r="O35" s="184"/>
    </row>
    <row r="36" spans="1:15" ht="18.75" x14ac:dyDescent="0.3">
      <c r="A36" s="3" t="s">
        <v>42</v>
      </c>
      <c r="B36" s="88" t="s">
        <v>6</v>
      </c>
      <c r="C36" s="88" t="s">
        <v>53</v>
      </c>
      <c r="D36" s="80">
        <v>79.666666666666671</v>
      </c>
      <c r="E36" s="13">
        <v>68.583333333333329</v>
      </c>
      <c r="F36" s="90">
        <v>79.666666666666671</v>
      </c>
      <c r="G36" s="13">
        <v>72.25</v>
      </c>
      <c r="H36" s="32">
        <f t="shared" si="0"/>
        <v>100</v>
      </c>
      <c r="I36" s="6">
        <f t="shared" si="1"/>
        <v>0</v>
      </c>
      <c r="J36" s="28">
        <f t="shared" si="5"/>
        <v>105.34629404617255</v>
      </c>
      <c r="K36" s="34">
        <f t="shared" si="2"/>
        <v>3.6666666666666714</v>
      </c>
      <c r="L36" s="20">
        <f t="shared" si="3"/>
        <v>90.690376569037653</v>
      </c>
      <c r="M36" s="85">
        <f t="shared" si="7"/>
        <v>-7.4166666666666714</v>
      </c>
      <c r="N36" s="187"/>
      <c r="O36" s="184"/>
    </row>
    <row r="37" spans="1:15" ht="18.75" x14ac:dyDescent="0.3">
      <c r="A37" s="3" t="s">
        <v>43</v>
      </c>
      <c r="B37" s="88" t="s">
        <v>6</v>
      </c>
      <c r="C37" s="88" t="s">
        <v>45</v>
      </c>
      <c r="D37" s="80">
        <v>177.73333333333335</v>
      </c>
      <c r="E37" s="13">
        <v>84.63</v>
      </c>
      <c r="F37" s="90">
        <v>177.73333333333335</v>
      </c>
      <c r="G37" s="13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85">
        <f t="shared" si="7"/>
        <v>-93.103333333333353</v>
      </c>
      <c r="N37" s="187"/>
      <c r="O37" s="184"/>
    </row>
    <row r="38" spans="1:15" ht="18.75" x14ac:dyDescent="0.3">
      <c r="A38" s="3" t="s">
        <v>44</v>
      </c>
      <c r="B38" s="88" t="s">
        <v>6</v>
      </c>
      <c r="C38" s="88" t="s">
        <v>41</v>
      </c>
      <c r="D38" s="80">
        <v>178</v>
      </c>
      <c r="E38" s="13">
        <v>105.33333333333333</v>
      </c>
      <c r="F38" s="90">
        <v>178</v>
      </c>
      <c r="G38" s="13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59.176029962546814</v>
      </c>
      <c r="M38" s="85">
        <f t="shared" si="7"/>
        <v>-72.666666666666671</v>
      </c>
      <c r="N38" s="187"/>
      <c r="O38" s="184"/>
    </row>
    <row r="39" spans="1:15" ht="18.75" x14ac:dyDescent="0.3">
      <c r="A39" s="3" t="s">
        <v>27</v>
      </c>
      <c r="B39" s="88" t="s">
        <v>6</v>
      </c>
      <c r="C39" s="88"/>
      <c r="D39" s="80">
        <v>105.66666666666667</v>
      </c>
      <c r="E39" s="13">
        <v>84.1</v>
      </c>
      <c r="F39" s="90">
        <v>105.66666666666667</v>
      </c>
      <c r="G39" s="13">
        <v>95</v>
      </c>
      <c r="H39" s="32">
        <f t="shared" si="0"/>
        <v>100</v>
      </c>
      <c r="I39" s="6">
        <f t="shared" si="1"/>
        <v>0</v>
      </c>
      <c r="J39" s="28">
        <f t="shared" si="5"/>
        <v>112.96076099881094</v>
      </c>
      <c r="K39" s="34">
        <f t="shared" si="2"/>
        <v>10.900000000000006</v>
      </c>
      <c r="L39" s="20">
        <f t="shared" si="3"/>
        <v>89.905362776025228</v>
      </c>
      <c r="M39" s="85">
        <f t="shared" si="7"/>
        <v>-10.666666666666671</v>
      </c>
      <c r="N39" s="187">
        <f>SUM(L39:L45)/6</f>
        <v>98.009372143975455</v>
      </c>
      <c r="O39" s="184">
        <f>SUM(M39:M45)/6</f>
        <v>-49.16319444444445</v>
      </c>
    </row>
    <row r="40" spans="1:15" ht="18.75" x14ac:dyDescent="0.3">
      <c r="A40" s="3" t="s">
        <v>28</v>
      </c>
      <c r="B40" s="88" t="s">
        <v>6</v>
      </c>
      <c r="C40" s="88"/>
      <c r="D40" s="80">
        <v>100</v>
      </c>
      <c r="E40" s="13">
        <v>87.0625</v>
      </c>
      <c r="F40" s="90">
        <v>99.333333333333329</v>
      </c>
      <c r="G40" s="13">
        <v>87.0625</v>
      </c>
      <c r="H40" s="32">
        <f t="shared" si="0"/>
        <v>99.333333333333329</v>
      </c>
      <c r="I40" s="6">
        <f t="shared" si="1"/>
        <v>-0.6666666666666714</v>
      </c>
      <c r="J40" s="14">
        <f t="shared" si="5"/>
        <v>100</v>
      </c>
      <c r="K40" s="17">
        <f t="shared" si="2"/>
        <v>0</v>
      </c>
      <c r="L40" s="20">
        <f t="shared" si="3"/>
        <v>87.646812080536918</v>
      </c>
      <c r="M40" s="85">
        <f t="shared" si="7"/>
        <v>-12.270833333333329</v>
      </c>
      <c r="N40" s="187"/>
      <c r="O40" s="184"/>
    </row>
    <row r="41" spans="1:15" ht="18.75" x14ac:dyDescent="0.3">
      <c r="A41" s="3" t="s">
        <v>29</v>
      </c>
      <c r="B41" s="88" t="s">
        <v>6</v>
      </c>
      <c r="C41" s="88"/>
      <c r="D41" s="80">
        <v>92.666666666666671</v>
      </c>
      <c r="E41" s="13">
        <v>81</v>
      </c>
      <c r="F41" s="90">
        <v>92.666666666666671</v>
      </c>
      <c r="G41" s="13">
        <v>88.375</v>
      </c>
      <c r="H41" s="32">
        <f t="shared" si="0"/>
        <v>100</v>
      </c>
      <c r="I41" s="6">
        <f t="shared" si="1"/>
        <v>0</v>
      </c>
      <c r="J41" s="28">
        <f t="shared" si="5"/>
        <v>109.10493827160495</v>
      </c>
      <c r="K41" s="34">
        <f t="shared" si="2"/>
        <v>7.375</v>
      </c>
      <c r="L41" s="20">
        <f t="shared" si="3"/>
        <v>95.368705035971217</v>
      </c>
      <c r="M41" s="85">
        <f t="shared" si="7"/>
        <v>-4.2916666666666714</v>
      </c>
      <c r="N41" s="187"/>
      <c r="O41" s="184"/>
    </row>
    <row r="42" spans="1:15" ht="18.75" x14ac:dyDescent="0.3">
      <c r="A42" s="3" t="s">
        <v>30</v>
      </c>
      <c r="B42" s="88" t="s">
        <v>6</v>
      </c>
      <c r="C42" s="88"/>
      <c r="D42" s="80">
        <v>116</v>
      </c>
      <c r="E42" s="13">
        <v>101.25</v>
      </c>
      <c r="F42" s="90">
        <v>116</v>
      </c>
      <c r="G42" s="13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87.284482758620683</v>
      </c>
      <c r="M42" s="85">
        <f t="shared" si="7"/>
        <v>-14.75</v>
      </c>
      <c r="N42" s="187"/>
      <c r="O42" s="184"/>
    </row>
    <row r="43" spans="1:15" ht="18.75" x14ac:dyDescent="0.3">
      <c r="A43" s="3" t="s">
        <v>64</v>
      </c>
      <c r="B43" s="88" t="s">
        <v>6</v>
      </c>
      <c r="C43" s="88"/>
      <c r="D43" s="80">
        <v>91</v>
      </c>
      <c r="E43" s="13">
        <v>74.875</v>
      </c>
      <c r="F43" s="90">
        <v>88.333333333333329</v>
      </c>
      <c r="G43" s="13">
        <v>74.875</v>
      </c>
      <c r="H43" s="32">
        <f t="shared" si="0"/>
        <v>97.069597069597066</v>
      </c>
      <c r="I43" s="6">
        <f t="shared" si="1"/>
        <v>-2.6666666666666714</v>
      </c>
      <c r="J43" s="14">
        <f t="shared" si="5"/>
        <v>100</v>
      </c>
      <c r="K43" s="17">
        <f t="shared" si="2"/>
        <v>0</v>
      </c>
      <c r="L43" s="20">
        <f t="shared" si="3"/>
        <v>84.764150943396231</v>
      </c>
      <c r="M43" s="85">
        <f t="shared" si="7"/>
        <v>-13.458333333333329</v>
      </c>
      <c r="N43" s="187"/>
      <c r="O43" s="184"/>
    </row>
    <row r="44" spans="1:15" ht="37.5" x14ac:dyDescent="0.3">
      <c r="A44" s="3" t="s">
        <v>31</v>
      </c>
      <c r="B44" s="88" t="s">
        <v>6</v>
      </c>
      <c r="C44" s="88" t="s">
        <v>52</v>
      </c>
      <c r="D44" s="80">
        <v>397</v>
      </c>
      <c r="E44" s="13">
        <v>237.5</v>
      </c>
      <c r="F44" s="90">
        <v>356</v>
      </c>
      <c r="G44" s="13">
        <v>271.125</v>
      </c>
      <c r="H44" s="32">
        <f t="shared" si="0"/>
        <v>89.672544080604538</v>
      </c>
      <c r="I44" s="6">
        <f t="shared" si="1"/>
        <v>-41</v>
      </c>
      <c r="J44" s="28">
        <f t="shared" si="5"/>
        <v>114.15789473684211</v>
      </c>
      <c r="K44" s="34">
        <f t="shared" si="2"/>
        <v>33.625</v>
      </c>
      <c r="L44" s="20">
        <f t="shared" si="3"/>
        <v>76.158707865168537</v>
      </c>
      <c r="M44" s="85">
        <f t="shared" si="7"/>
        <v>-84.875</v>
      </c>
      <c r="N44" s="187"/>
      <c r="O44" s="184"/>
    </row>
    <row r="45" spans="1:15" ht="37.5" x14ac:dyDescent="0.3">
      <c r="A45" s="3" t="s">
        <v>46</v>
      </c>
      <c r="B45" s="88" t="s">
        <v>6</v>
      </c>
      <c r="C45" s="88" t="s">
        <v>52</v>
      </c>
      <c r="D45" s="80">
        <v>456.66666666666669</v>
      </c>
      <c r="E45" s="13">
        <v>313</v>
      </c>
      <c r="F45" s="90">
        <v>467.66666666666669</v>
      </c>
      <c r="G45" s="13">
        <v>313</v>
      </c>
      <c r="H45" s="32">
        <f t="shared" si="0"/>
        <v>102.4087591240876</v>
      </c>
      <c r="I45" s="6">
        <f t="shared" si="1"/>
        <v>11</v>
      </c>
      <c r="J45" s="14">
        <f t="shared" si="5"/>
        <v>100</v>
      </c>
      <c r="K45" s="17">
        <f t="shared" si="2"/>
        <v>0</v>
      </c>
      <c r="L45" s="20">
        <f t="shared" si="3"/>
        <v>66.928011404133997</v>
      </c>
      <c r="M45" s="85">
        <f t="shared" si="7"/>
        <v>-154.66666666666669</v>
      </c>
      <c r="N45" s="187"/>
      <c r="O45" s="184"/>
    </row>
    <row r="46" spans="1:15" ht="18.75" x14ac:dyDescent="0.3">
      <c r="A46" s="3" t="s">
        <v>32</v>
      </c>
      <c r="B46" s="88" t="s">
        <v>6</v>
      </c>
      <c r="C46" s="88" t="s">
        <v>60</v>
      </c>
      <c r="D46" s="80">
        <v>251</v>
      </c>
      <c r="E46" s="13">
        <v>208.125</v>
      </c>
      <c r="F46" s="90">
        <v>294.33333333333331</v>
      </c>
      <c r="G46" s="13">
        <v>208.125</v>
      </c>
      <c r="H46" s="33">
        <f t="shared" si="0"/>
        <v>117.26427622841965</v>
      </c>
      <c r="I46" s="28">
        <f t="shared" si="1"/>
        <v>43.333333333333314</v>
      </c>
      <c r="J46" s="14">
        <f t="shared" si="5"/>
        <v>100</v>
      </c>
      <c r="K46" s="17">
        <f t="shared" si="2"/>
        <v>0</v>
      </c>
      <c r="L46" s="20">
        <f t="shared" si="3"/>
        <v>70.710645526613831</v>
      </c>
      <c r="M46" s="85">
        <f t="shared" si="7"/>
        <v>-86.208333333333314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84.464142018646029</v>
      </c>
      <c r="M47" s="19">
        <f>SUM(M6:M46)/40</f>
        <v>-98.869708333333307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D6" sqref="D6:E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92"/>
      <c r="D4" s="175" t="s">
        <v>1</v>
      </c>
      <c r="E4" s="175"/>
      <c r="F4" s="175"/>
      <c r="G4" s="175"/>
      <c r="H4" s="175" t="s">
        <v>88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9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93"/>
      <c r="D6" s="188">
        <v>46043</v>
      </c>
      <c r="E6" s="189"/>
      <c r="F6" s="190">
        <v>46050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4" t="s">
        <v>6</v>
      </c>
      <c r="C7" s="9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1">
        <f t="shared" ref="L7:L46" si="3">G7/F7*100</f>
        <v>0</v>
      </c>
      <c r="M7" s="91">
        <f t="shared" ref="M7:M16" si="4">G7-F7</f>
        <v>-963</v>
      </c>
      <c r="N7" s="187">
        <f>SUM(L7:L12)/5</f>
        <v>79.917728597746958</v>
      </c>
      <c r="O7" s="184">
        <f>SUM(M7:M12)/5</f>
        <v>-321.05833333333334</v>
      </c>
    </row>
    <row r="8" spans="1:15" ht="18.75" x14ac:dyDescent="0.3">
      <c r="A8" s="3" t="s">
        <v>50</v>
      </c>
      <c r="B8" s="94" t="s">
        <v>6</v>
      </c>
      <c r="C8" s="94"/>
      <c r="D8" s="13">
        <v>821.33333333333337</v>
      </c>
      <c r="E8" s="95">
        <v>820.625</v>
      </c>
      <c r="F8" s="13">
        <v>896</v>
      </c>
      <c r="G8" s="95">
        <v>820.625</v>
      </c>
      <c r="H8" s="33">
        <f t="shared" si="0"/>
        <v>109.09090909090908</v>
      </c>
      <c r="I8" s="28">
        <f t="shared" si="1"/>
        <v>74.666666666666629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1">
        <f t="shared" si="4"/>
        <v>-75.375</v>
      </c>
      <c r="N8" s="187"/>
      <c r="O8" s="184"/>
    </row>
    <row r="9" spans="1:15" ht="18.75" x14ac:dyDescent="0.3">
      <c r="A9" s="3" t="s">
        <v>10</v>
      </c>
      <c r="B9" s="94" t="s">
        <v>6</v>
      </c>
      <c r="C9" s="94"/>
      <c r="D9" s="13">
        <v>561.5</v>
      </c>
      <c r="E9" s="95">
        <v>267.33333333333331</v>
      </c>
      <c r="F9" s="13">
        <v>544.5</v>
      </c>
      <c r="G9" s="95">
        <v>267.33333333333331</v>
      </c>
      <c r="H9" s="32">
        <f t="shared" si="0"/>
        <v>96.972395369545865</v>
      </c>
      <c r="I9" s="6">
        <f t="shared" si="1"/>
        <v>-17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1">
        <f t="shared" si="4"/>
        <v>-277.16666666666669</v>
      </c>
      <c r="N9" s="187"/>
      <c r="O9" s="184"/>
    </row>
    <row r="10" spans="1:15" ht="18.75" x14ac:dyDescent="0.3">
      <c r="A10" s="3" t="s">
        <v>7</v>
      </c>
      <c r="B10" s="94" t="s">
        <v>6</v>
      </c>
      <c r="C10" s="94"/>
      <c r="D10" s="13">
        <v>559.33333333333337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101.60905840286054</v>
      </c>
      <c r="I10" s="6">
        <f t="shared" si="1"/>
        <v>9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1">
        <f t="shared" si="4"/>
        <v>-99.583333333333371</v>
      </c>
      <c r="N10" s="187"/>
      <c r="O10" s="184"/>
    </row>
    <row r="11" spans="1:15" ht="18.75" x14ac:dyDescent="0.3">
      <c r="A11" s="3" t="s">
        <v>11</v>
      </c>
      <c r="B11" s="94" t="s">
        <v>6</v>
      </c>
      <c r="C11" s="94"/>
      <c r="D11" s="13">
        <v>345.33333333333331</v>
      </c>
      <c r="E11" s="95">
        <v>349.33333333333331</v>
      </c>
      <c r="F11" s="13">
        <v>365</v>
      </c>
      <c r="G11" s="95">
        <v>349.33333333333331</v>
      </c>
      <c r="H11" s="33">
        <f t="shared" si="0"/>
        <v>105.69498069498071</v>
      </c>
      <c r="I11" s="28">
        <f t="shared" si="1"/>
        <v>19.666666666666686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1">
        <f t="shared" si="4"/>
        <v>-15.666666666666686</v>
      </c>
      <c r="N11" s="187"/>
      <c r="O11" s="184"/>
    </row>
    <row r="12" spans="1:15" ht="18.75" x14ac:dyDescent="0.3">
      <c r="A12" s="3" t="s">
        <v>12</v>
      </c>
      <c r="B12" s="94" t="s">
        <v>6</v>
      </c>
      <c r="C12" s="94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1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94" t="s">
        <v>6</v>
      </c>
      <c r="C13" s="94" t="s">
        <v>51</v>
      </c>
      <c r="D13" s="13">
        <v>148.33333333333334</v>
      </c>
      <c r="E13" s="95">
        <v>171.66666666666666</v>
      </c>
      <c r="F13" s="13">
        <v>103.66666666666667</v>
      </c>
      <c r="G13" s="95">
        <v>117.66666666666667</v>
      </c>
      <c r="H13" s="32">
        <f t="shared" si="0"/>
        <v>69.887640449438209</v>
      </c>
      <c r="I13" s="11">
        <f t="shared" si="1"/>
        <v>-44.666666666666671</v>
      </c>
      <c r="J13" s="15">
        <f t="shared" si="5"/>
        <v>68.543689320388353</v>
      </c>
      <c r="K13" s="26">
        <f t="shared" si="2"/>
        <v>-53.999999999999986</v>
      </c>
      <c r="L13" s="20">
        <f t="shared" si="3"/>
        <v>113.50482315112541</v>
      </c>
      <c r="M13" s="91">
        <f t="shared" si="4"/>
        <v>14</v>
      </c>
      <c r="N13" s="18"/>
      <c r="O13" s="2"/>
    </row>
    <row r="14" spans="1:15" ht="18.75" x14ac:dyDescent="0.3">
      <c r="A14" s="3" t="s">
        <v>67</v>
      </c>
      <c r="B14" s="94" t="s">
        <v>6</v>
      </c>
      <c r="C14" s="94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1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4" t="s">
        <v>6</v>
      </c>
      <c r="C15" s="94"/>
      <c r="D15" s="13">
        <v>549.33333333333337</v>
      </c>
      <c r="E15" s="95">
        <v>519.63</v>
      </c>
      <c r="F15" s="13">
        <v>572.66666666666663</v>
      </c>
      <c r="G15" s="95">
        <v>519.63</v>
      </c>
      <c r="H15" s="33">
        <f t="shared" si="0"/>
        <v>104.24757281553396</v>
      </c>
      <c r="I15" s="27">
        <f t="shared" si="1"/>
        <v>23.333333333333258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1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4" t="s">
        <v>6</v>
      </c>
      <c r="C16" s="94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1">
        <f t="shared" si="4"/>
        <v>-165.9699999999998</v>
      </c>
      <c r="N16" s="187">
        <f>SUM(L16:L22)/7</f>
        <v>84.258059678735407</v>
      </c>
      <c r="O16" s="184">
        <f>SUM(M16:M22)/7</f>
        <v>-119.38845238095236</v>
      </c>
    </row>
    <row r="17" spans="1:15" ht="18.75" x14ac:dyDescent="0.3">
      <c r="A17" s="3" t="s">
        <v>35</v>
      </c>
      <c r="B17" s="94" t="s">
        <v>8</v>
      </c>
      <c r="C17" s="94" t="s">
        <v>48</v>
      </c>
      <c r="D17" s="13">
        <v>218.86666666666667</v>
      </c>
      <c r="E17" s="95">
        <v>196.36666666666667</v>
      </c>
      <c r="F17" s="13">
        <v>213</v>
      </c>
      <c r="G17" s="95">
        <v>196.36666666666667</v>
      </c>
      <c r="H17" s="32">
        <f t="shared" si="0"/>
        <v>97.319524824855307</v>
      </c>
      <c r="I17" s="6">
        <f t="shared" si="1"/>
        <v>-5.8666666666666742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1">
        <f>G18-F18</f>
        <v>-62.166666666666686</v>
      </c>
      <c r="N17" s="187"/>
      <c r="O17" s="184"/>
    </row>
    <row r="18" spans="1:15" ht="18.75" x14ac:dyDescent="0.3">
      <c r="A18" s="3" t="s">
        <v>36</v>
      </c>
      <c r="B18" s="94" t="s">
        <v>6</v>
      </c>
      <c r="C18" s="94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1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94" t="s">
        <v>6</v>
      </c>
      <c r="C19" s="94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1">
        <f t="shared" si="6"/>
        <v>-173.9325</v>
      </c>
      <c r="N19" s="187"/>
      <c r="O19" s="184"/>
    </row>
    <row r="20" spans="1:15" ht="38.25" customHeight="1" x14ac:dyDescent="0.3">
      <c r="A20" s="3" t="s">
        <v>38</v>
      </c>
      <c r="B20" s="94" t="s">
        <v>6</v>
      </c>
      <c r="C20" s="94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1">
        <f t="shared" si="6"/>
        <v>-90</v>
      </c>
      <c r="N20" s="187"/>
      <c r="O20" s="184"/>
    </row>
    <row r="21" spans="1:15" ht="37.5" x14ac:dyDescent="0.3">
      <c r="A21" s="3" t="s">
        <v>16</v>
      </c>
      <c r="B21" s="94" t="s">
        <v>8</v>
      </c>
      <c r="C21" s="94" t="s">
        <v>52</v>
      </c>
      <c r="D21" s="13">
        <v>136.33333333333334</v>
      </c>
      <c r="E21" s="95">
        <v>108.6</v>
      </c>
      <c r="F21" s="13">
        <v>125</v>
      </c>
      <c r="G21" s="95">
        <v>108.6</v>
      </c>
      <c r="H21" s="32">
        <f t="shared" si="0"/>
        <v>91.687041564792167</v>
      </c>
      <c r="I21" s="6">
        <f t="shared" si="1"/>
        <v>-11.333333333333343</v>
      </c>
      <c r="J21" s="14">
        <f t="shared" si="5"/>
        <v>100</v>
      </c>
      <c r="K21" s="17">
        <f t="shared" si="2"/>
        <v>0</v>
      </c>
      <c r="L21" s="20">
        <f t="shared" si="3"/>
        <v>86.88</v>
      </c>
      <c r="M21" s="91">
        <f t="shared" si="6"/>
        <v>-16.400000000000006</v>
      </c>
      <c r="N21" s="187"/>
      <c r="O21" s="184"/>
    </row>
    <row r="22" spans="1:15" ht="18.75" x14ac:dyDescent="0.3">
      <c r="A22" s="3" t="s">
        <v>39</v>
      </c>
      <c r="B22" s="94" t="s">
        <v>6</v>
      </c>
      <c r="C22" s="94"/>
      <c r="D22" s="13">
        <v>1025.6666666666667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102.27494312642182</v>
      </c>
      <c r="I22" s="6">
        <f t="shared" si="1"/>
        <v>23.333333333333258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1">
        <f t="shared" si="6"/>
        <v>-265.08333333333337</v>
      </c>
      <c r="N22" s="187"/>
      <c r="O22" s="184"/>
    </row>
    <row r="23" spans="1:15" ht="18.75" x14ac:dyDescent="0.3">
      <c r="A23" s="3" t="s">
        <v>17</v>
      </c>
      <c r="B23" s="94" t="s">
        <v>9</v>
      </c>
      <c r="C23" s="94"/>
      <c r="D23" s="13">
        <v>170</v>
      </c>
      <c r="E23" s="95">
        <v>160.75</v>
      </c>
      <c r="F23" s="13">
        <v>183</v>
      </c>
      <c r="G23" s="95">
        <v>160.66666666666666</v>
      </c>
      <c r="H23" s="33">
        <f t="shared" si="0"/>
        <v>107.64705882352941</v>
      </c>
      <c r="I23" s="28">
        <f t="shared" si="1"/>
        <v>13</v>
      </c>
      <c r="J23" s="14">
        <f t="shared" si="5"/>
        <v>99.948159668221876</v>
      </c>
      <c r="K23" s="17">
        <f t="shared" si="2"/>
        <v>-8.3333333333342807E-2</v>
      </c>
      <c r="L23" s="20">
        <f t="shared" si="3"/>
        <v>87.795992714025488</v>
      </c>
      <c r="M23" s="91">
        <f t="shared" si="6"/>
        <v>-22.333333333333343</v>
      </c>
      <c r="N23" s="18"/>
      <c r="O23" s="2"/>
    </row>
    <row r="24" spans="1:15" ht="18.75" x14ac:dyDescent="0.3">
      <c r="A24" s="3" t="s">
        <v>18</v>
      </c>
      <c r="B24" s="94" t="s">
        <v>6</v>
      </c>
      <c r="C24" s="94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1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4" t="s">
        <v>6</v>
      </c>
      <c r="C25" s="94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1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4" t="s">
        <v>6</v>
      </c>
      <c r="C26" s="94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1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4" t="s">
        <v>6</v>
      </c>
      <c r="C27" s="94" t="s">
        <v>56</v>
      </c>
      <c r="D27" s="13">
        <v>1563.3333333333333</v>
      </c>
      <c r="E27" s="95">
        <v>1369.9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86.878604277684502</v>
      </c>
      <c r="K27" s="17">
        <f t="shared" si="2"/>
        <v>-179.75</v>
      </c>
      <c r="L27" s="20">
        <f t="shared" si="3"/>
        <v>76.128997867803847</v>
      </c>
      <c r="M27" s="91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4" t="s">
        <v>6</v>
      </c>
      <c r="C28" s="94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1">
        <f>G29-F29</f>
        <v>-346.06999999999971</v>
      </c>
      <c r="N28" s="18"/>
      <c r="O28" s="2"/>
    </row>
    <row r="29" spans="1:15" ht="18.75" x14ac:dyDescent="0.3">
      <c r="A29" s="3" t="s">
        <v>22</v>
      </c>
      <c r="B29" s="94" t="s">
        <v>6</v>
      </c>
      <c r="C29" s="94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1">
        <f>G29-F29</f>
        <v>-346.06999999999971</v>
      </c>
      <c r="N29" s="18"/>
      <c r="O29" s="2"/>
    </row>
    <row r="30" spans="1:15" ht="18.75" x14ac:dyDescent="0.3">
      <c r="A30" s="3" t="s">
        <v>23</v>
      </c>
      <c r="B30" s="94" t="s">
        <v>6</v>
      </c>
      <c r="C30" s="94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1">
        <f>G31-F31</f>
        <v>-30.666666666666671</v>
      </c>
      <c r="N30" s="18"/>
      <c r="O30" s="2"/>
    </row>
    <row r="31" spans="1:15" ht="37.5" x14ac:dyDescent="0.3">
      <c r="A31" s="3" t="s">
        <v>24</v>
      </c>
      <c r="B31" s="94" t="s">
        <v>6</v>
      </c>
      <c r="C31" s="94"/>
      <c r="D31" s="13">
        <v>110</v>
      </c>
      <c r="E31" s="95">
        <v>83.333333333333329</v>
      </c>
      <c r="F31" s="13">
        <v>114</v>
      </c>
      <c r="G31" s="95">
        <v>83.333333333333329</v>
      </c>
      <c r="H31" s="33">
        <f t="shared" si="0"/>
        <v>103.63636363636364</v>
      </c>
      <c r="I31" s="28">
        <f t="shared" si="1"/>
        <v>4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1">
        <f t="shared" ref="M31:M46" si="7">G31-F31</f>
        <v>-30.666666666666671</v>
      </c>
      <c r="N31" s="187">
        <f>SUM(L31:L32)/2</f>
        <v>73.029390368334546</v>
      </c>
      <c r="O31" s="184">
        <f>SUM(M31:M32)/2</f>
        <v>-30.505833333333328</v>
      </c>
    </row>
    <row r="32" spans="1:15" ht="37.5" x14ac:dyDescent="0.3">
      <c r="A32" s="3" t="s">
        <v>0</v>
      </c>
      <c r="B32" s="94" t="s">
        <v>6</v>
      </c>
      <c r="C32" s="94"/>
      <c r="D32" s="13">
        <v>108.21999999999998</v>
      </c>
      <c r="E32" s="95">
        <v>81.875</v>
      </c>
      <c r="F32" s="13">
        <v>112.21999999999998</v>
      </c>
      <c r="G32" s="95">
        <v>81.875</v>
      </c>
      <c r="H32" s="33">
        <f t="shared" si="0"/>
        <v>103.69617445943449</v>
      </c>
      <c r="I32" s="28">
        <f t="shared" si="1"/>
        <v>4</v>
      </c>
      <c r="J32" s="14">
        <f t="shared" si="5"/>
        <v>100</v>
      </c>
      <c r="K32" s="17">
        <f t="shared" si="2"/>
        <v>0</v>
      </c>
      <c r="L32" s="91">
        <f t="shared" si="3"/>
        <v>72.959365531990741</v>
      </c>
      <c r="M32" s="91">
        <f t="shared" si="7"/>
        <v>-30.344999999999985</v>
      </c>
      <c r="N32" s="187"/>
      <c r="O32" s="184"/>
    </row>
    <row r="33" spans="1:15" ht="18.75" x14ac:dyDescent="0.3">
      <c r="A33" s="3" t="s">
        <v>25</v>
      </c>
      <c r="B33" s="94" t="s">
        <v>6</v>
      </c>
      <c r="C33" s="94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1">
        <f t="shared" si="7"/>
        <v>-8.8333333333333286</v>
      </c>
      <c r="N33" s="187">
        <f>SUM(L33:L38)/6</f>
        <v>84.811210019025282</v>
      </c>
      <c r="O33" s="184">
        <f>SUM(M33:M38)/6</f>
        <v>-21.269027777777779</v>
      </c>
    </row>
    <row r="34" spans="1:15" ht="18.75" x14ac:dyDescent="0.3">
      <c r="A34" s="3" t="s">
        <v>63</v>
      </c>
      <c r="B34" s="94" t="s">
        <v>6</v>
      </c>
      <c r="C34" s="94"/>
      <c r="D34" s="13">
        <v>77.333333333333329</v>
      </c>
      <c r="E34" s="95">
        <v>65.172499999999999</v>
      </c>
      <c r="F34" s="13">
        <v>76</v>
      </c>
      <c r="G34" s="95">
        <v>65.172499999999999</v>
      </c>
      <c r="H34" s="32">
        <f t="shared" si="0"/>
        <v>98.275862068965523</v>
      </c>
      <c r="I34" s="6">
        <f t="shared" si="1"/>
        <v>-1.3333333333333286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1">
        <f t="shared" si="7"/>
        <v>-10.827500000000001</v>
      </c>
      <c r="N34" s="187"/>
      <c r="O34" s="184"/>
    </row>
    <row r="35" spans="1:15" ht="18.75" x14ac:dyDescent="0.3">
      <c r="A35" s="3" t="s">
        <v>26</v>
      </c>
      <c r="B35" s="94" t="s">
        <v>6</v>
      </c>
      <c r="C35" s="94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1">
        <f t="shared" si="7"/>
        <v>-1.4333333333333229</v>
      </c>
      <c r="N35" s="187"/>
      <c r="O35" s="184"/>
    </row>
    <row r="36" spans="1:15" ht="18.75" x14ac:dyDescent="0.3">
      <c r="A36" s="3" t="s">
        <v>42</v>
      </c>
      <c r="B36" s="94" t="s">
        <v>6</v>
      </c>
      <c r="C36" s="94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1">
        <f t="shared" si="7"/>
        <v>-7.4166666666666714</v>
      </c>
      <c r="N36" s="187"/>
      <c r="O36" s="184"/>
    </row>
    <row r="37" spans="1:15" ht="18.75" x14ac:dyDescent="0.3">
      <c r="A37" s="3" t="s">
        <v>43</v>
      </c>
      <c r="B37" s="94" t="s">
        <v>6</v>
      </c>
      <c r="C37" s="94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1">
        <f t="shared" si="7"/>
        <v>-93.103333333333353</v>
      </c>
      <c r="N37" s="187"/>
      <c r="O37" s="184"/>
    </row>
    <row r="38" spans="1:15" ht="18.75" x14ac:dyDescent="0.3">
      <c r="A38" s="3" t="s">
        <v>44</v>
      </c>
      <c r="B38" s="94" t="s">
        <v>6</v>
      </c>
      <c r="C38" s="94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1">
        <f t="shared" si="7"/>
        <v>-6</v>
      </c>
      <c r="N38" s="187"/>
      <c r="O38" s="184"/>
    </row>
    <row r="39" spans="1:15" ht="18.75" x14ac:dyDescent="0.3">
      <c r="A39" s="3" t="s">
        <v>27</v>
      </c>
      <c r="B39" s="94" t="s">
        <v>6</v>
      </c>
      <c r="C39" s="94"/>
      <c r="D39" s="13">
        <v>105.66666666666667</v>
      </c>
      <c r="E39" s="95">
        <v>88.5</v>
      </c>
      <c r="F39" s="13">
        <v>105.66666666666667</v>
      </c>
      <c r="G39" s="95">
        <v>89.125</v>
      </c>
      <c r="H39" s="32">
        <f t="shared" si="0"/>
        <v>100</v>
      </c>
      <c r="I39" s="6">
        <f t="shared" si="1"/>
        <v>0</v>
      </c>
      <c r="J39" s="14">
        <f t="shared" si="5"/>
        <v>100.70621468926552</v>
      </c>
      <c r="K39" s="17">
        <f t="shared" si="2"/>
        <v>0.625</v>
      </c>
      <c r="L39" s="20">
        <f t="shared" si="3"/>
        <v>84.345425867507885</v>
      </c>
      <c r="M39" s="91">
        <f t="shared" si="7"/>
        <v>-16.541666666666671</v>
      </c>
      <c r="N39" s="187">
        <f>SUM(L39:L45)/6</f>
        <v>99.058632722416348</v>
      </c>
      <c r="O39" s="184">
        <f>SUM(M39:M45)/6</f>
        <v>-38.424305555555556</v>
      </c>
    </row>
    <row r="40" spans="1:15" ht="18.75" x14ac:dyDescent="0.3">
      <c r="A40" s="3" t="s">
        <v>28</v>
      </c>
      <c r="B40" s="94" t="s">
        <v>6</v>
      </c>
      <c r="C40" s="94"/>
      <c r="D40" s="13">
        <v>108</v>
      </c>
      <c r="E40" s="95">
        <v>84.3125</v>
      </c>
      <c r="F40" s="13">
        <v>108</v>
      </c>
      <c r="G40" s="95">
        <v>85.8125</v>
      </c>
      <c r="H40" s="32">
        <f t="shared" si="0"/>
        <v>100</v>
      </c>
      <c r="I40" s="6">
        <f t="shared" si="1"/>
        <v>0</v>
      </c>
      <c r="J40" s="14">
        <f t="shared" si="5"/>
        <v>101.77909562638992</v>
      </c>
      <c r="K40" s="17">
        <f t="shared" si="2"/>
        <v>1.5</v>
      </c>
      <c r="L40" s="20">
        <f t="shared" si="3"/>
        <v>79.456018518518519</v>
      </c>
      <c r="M40" s="91">
        <f t="shared" si="7"/>
        <v>-22.1875</v>
      </c>
      <c r="N40" s="187"/>
      <c r="O40" s="184"/>
    </row>
    <row r="41" spans="1:15" ht="18.75" x14ac:dyDescent="0.3">
      <c r="A41" s="3" t="s">
        <v>29</v>
      </c>
      <c r="B41" s="94" t="s">
        <v>6</v>
      </c>
      <c r="C41" s="94"/>
      <c r="D41" s="13">
        <v>88.333333333333329</v>
      </c>
      <c r="E41" s="95">
        <v>81</v>
      </c>
      <c r="F41" s="13">
        <v>88.333333333333329</v>
      </c>
      <c r="G41" s="95">
        <v>81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91.698113207547166</v>
      </c>
      <c r="M41" s="91">
        <f t="shared" si="7"/>
        <v>-7.3333333333333286</v>
      </c>
      <c r="N41" s="187"/>
      <c r="O41" s="184"/>
    </row>
    <row r="42" spans="1:15" ht="18.75" x14ac:dyDescent="0.3">
      <c r="A42" s="3" t="s">
        <v>30</v>
      </c>
      <c r="B42" s="94" t="s">
        <v>6</v>
      </c>
      <c r="C42" s="94"/>
      <c r="D42" s="13">
        <v>127.66666666666667</v>
      </c>
      <c r="E42" s="95">
        <v>101.25</v>
      </c>
      <c r="F42" s="13">
        <v>132</v>
      </c>
      <c r="G42" s="95">
        <v>101.25</v>
      </c>
      <c r="H42" s="33">
        <f t="shared" si="0"/>
        <v>103.39425587467363</v>
      </c>
      <c r="I42" s="28">
        <f t="shared" si="1"/>
        <v>4.3333333333333286</v>
      </c>
      <c r="J42" s="14">
        <f t="shared" si="5"/>
        <v>100</v>
      </c>
      <c r="K42" s="17">
        <f t="shared" si="2"/>
        <v>0</v>
      </c>
      <c r="L42" s="20">
        <f t="shared" si="3"/>
        <v>76.704545454545453</v>
      </c>
      <c r="M42" s="91">
        <f t="shared" si="7"/>
        <v>-30.75</v>
      </c>
      <c r="N42" s="187"/>
      <c r="O42" s="184"/>
    </row>
    <row r="43" spans="1:15" ht="18.75" x14ac:dyDescent="0.3">
      <c r="A43" s="3" t="s">
        <v>64</v>
      </c>
      <c r="B43" s="94" t="s">
        <v>6</v>
      </c>
      <c r="C43" s="94"/>
      <c r="D43" s="13">
        <v>99.333333333333329</v>
      </c>
      <c r="E43" s="95">
        <v>74.875</v>
      </c>
      <c r="F43" s="13">
        <v>99.333333333333329</v>
      </c>
      <c r="G43" s="95">
        <v>82.35</v>
      </c>
      <c r="H43" s="32">
        <f t="shared" si="0"/>
        <v>100</v>
      </c>
      <c r="I43" s="6">
        <f t="shared" si="1"/>
        <v>0</v>
      </c>
      <c r="J43" s="28">
        <f t="shared" si="5"/>
        <v>109.98330550918196</v>
      </c>
      <c r="K43" s="34">
        <f t="shared" si="2"/>
        <v>7.4749999999999943</v>
      </c>
      <c r="L43" s="20">
        <f t="shared" si="3"/>
        <v>82.902684563758385</v>
      </c>
      <c r="M43" s="91">
        <f t="shared" si="7"/>
        <v>-16.983333333333334</v>
      </c>
      <c r="N43" s="187"/>
      <c r="O43" s="184"/>
    </row>
    <row r="44" spans="1:15" ht="37.5" x14ac:dyDescent="0.3">
      <c r="A44" s="3" t="s">
        <v>31</v>
      </c>
      <c r="B44" s="94" t="s">
        <v>6</v>
      </c>
      <c r="C44" s="94" t="s">
        <v>52</v>
      </c>
      <c r="D44" s="13">
        <v>375.66666666666669</v>
      </c>
      <c r="E44" s="95">
        <v>276.16666666666669</v>
      </c>
      <c r="F44" s="13">
        <v>231</v>
      </c>
      <c r="G44" s="95">
        <v>269.25</v>
      </c>
      <c r="H44" s="32">
        <f t="shared" si="0"/>
        <v>61.490683229813655</v>
      </c>
      <c r="I44" s="6">
        <f t="shared" si="1"/>
        <v>-144.66666666666669</v>
      </c>
      <c r="J44" s="14">
        <f t="shared" si="5"/>
        <v>97.495473747736867</v>
      </c>
      <c r="K44" s="17">
        <f t="shared" si="2"/>
        <v>-6.9166666666666856</v>
      </c>
      <c r="L44" s="20">
        <f t="shared" si="3"/>
        <v>116.55844155844154</v>
      </c>
      <c r="M44" s="91">
        <f t="shared" si="7"/>
        <v>38.25</v>
      </c>
      <c r="N44" s="187"/>
      <c r="O44" s="184"/>
    </row>
    <row r="45" spans="1:15" ht="37.5" x14ac:dyDescent="0.3">
      <c r="A45" s="3" t="s">
        <v>46</v>
      </c>
      <c r="B45" s="94" t="s">
        <v>6</v>
      </c>
      <c r="C45" s="94" t="s">
        <v>52</v>
      </c>
      <c r="D45" s="13">
        <v>488.66666666666669</v>
      </c>
      <c r="E45" s="95">
        <v>294</v>
      </c>
      <c r="F45" s="13">
        <v>469</v>
      </c>
      <c r="G45" s="95">
        <v>294</v>
      </c>
      <c r="H45" s="32">
        <f t="shared" si="0"/>
        <v>95.975443383356065</v>
      </c>
      <c r="I45" s="6">
        <f t="shared" si="1"/>
        <v>-19.666666666666686</v>
      </c>
      <c r="J45" s="14">
        <f t="shared" si="5"/>
        <v>100</v>
      </c>
      <c r="K45" s="17">
        <f t="shared" si="2"/>
        <v>0</v>
      </c>
      <c r="L45" s="20">
        <f t="shared" si="3"/>
        <v>62.68656716417911</v>
      </c>
      <c r="M45" s="91">
        <f t="shared" si="7"/>
        <v>-175</v>
      </c>
      <c r="N45" s="187"/>
      <c r="O45" s="184"/>
    </row>
    <row r="46" spans="1:15" ht="18.75" x14ac:dyDescent="0.3">
      <c r="A46" s="3" t="s">
        <v>32</v>
      </c>
      <c r="B46" s="94" t="s">
        <v>6</v>
      </c>
      <c r="C46" s="94" t="s">
        <v>60</v>
      </c>
      <c r="D46" s="13">
        <v>333</v>
      </c>
      <c r="E46" s="95">
        <v>211.83333333333334</v>
      </c>
      <c r="F46" s="13">
        <v>333</v>
      </c>
      <c r="G46" s="95">
        <v>211.83333333333334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63.613613613613616</v>
      </c>
      <c r="M46" s="91">
        <f t="shared" si="7"/>
        <v>-121.16666666666666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83.960808928658338</v>
      </c>
      <c r="M47" s="19">
        <f>SUM(M6:M46)/40</f>
        <v>-108.37387499999997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96"/>
      <c r="D4" s="175" t="s">
        <v>1</v>
      </c>
      <c r="E4" s="175"/>
      <c r="F4" s="175"/>
      <c r="G4" s="175"/>
      <c r="H4" s="175" t="s">
        <v>89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9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97"/>
      <c r="D6" s="190">
        <v>46050</v>
      </c>
      <c r="E6" s="183"/>
      <c r="F6" s="190">
        <v>46057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8" t="s">
        <v>6</v>
      </c>
      <c r="C7" s="98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9">
        <f t="shared" ref="L7:L46" si="3">G7/F7*100</f>
        <v>0</v>
      </c>
      <c r="M7" s="99">
        <f t="shared" ref="M7:M16" si="4">G7-F7</f>
        <v>-963</v>
      </c>
      <c r="N7" s="187">
        <f>SUM(L7:L12)/5</f>
        <v>79.917728597746958</v>
      </c>
      <c r="O7" s="184">
        <f>SUM(M7:M12)/5</f>
        <v>-321.05833333333334</v>
      </c>
    </row>
    <row r="8" spans="1:15" ht="18.75" x14ac:dyDescent="0.3">
      <c r="A8" s="3" t="s">
        <v>50</v>
      </c>
      <c r="B8" s="98" t="s">
        <v>6</v>
      </c>
      <c r="C8" s="98"/>
      <c r="D8" s="13">
        <v>896</v>
      </c>
      <c r="E8" s="95">
        <v>820.625</v>
      </c>
      <c r="F8" s="13">
        <v>896</v>
      </c>
      <c r="G8" s="95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9">
        <f t="shared" si="4"/>
        <v>-75.375</v>
      </c>
      <c r="N8" s="187"/>
      <c r="O8" s="184"/>
    </row>
    <row r="9" spans="1:15" ht="18.75" x14ac:dyDescent="0.3">
      <c r="A9" s="3" t="s">
        <v>10</v>
      </c>
      <c r="B9" s="98" t="s">
        <v>6</v>
      </c>
      <c r="C9" s="98"/>
      <c r="D9" s="13">
        <v>544.5</v>
      </c>
      <c r="E9" s="95">
        <v>267.33333333333331</v>
      </c>
      <c r="F9" s="13">
        <v>544.5</v>
      </c>
      <c r="G9" s="95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9">
        <f t="shared" si="4"/>
        <v>-277.16666666666669</v>
      </c>
      <c r="N9" s="187"/>
      <c r="O9" s="184"/>
    </row>
    <row r="10" spans="1:15" ht="18.75" x14ac:dyDescent="0.3">
      <c r="A10" s="3" t="s">
        <v>7</v>
      </c>
      <c r="B10" s="98" t="s">
        <v>6</v>
      </c>
      <c r="C10" s="98"/>
      <c r="D10" s="13">
        <v>568.33333333333337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9">
        <f t="shared" si="4"/>
        <v>-99.583333333333371</v>
      </c>
      <c r="N10" s="187"/>
      <c r="O10" s="184"/>
    </row>
    <row r="11" spans="1:15" ht="18.75" x14ac:dyDescent="0.3">
      <c r="A11" s="3" t="s">
        <v>11</v>
      </c>
      <c r="B11" s="98" t="s">
        <v>6</v>
      </c>
      <c r="C11" s="98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9">
        <f t="shared" si="4"/>
        <v>-15.666666666666686</v>
      </c>
      <c r="N11" s="187"/>
      <c r="O11" s="184"/>
    </row>
    <row r="12" spans="1:15" ht="18.75" x14ac:dyDescent="0.3">
      <c r="A12" s="3" t="s">
        <v>12</v>
      </c>
      <c r="B12" s="98" t="s">
        <v>6</v>
      </c>
      <c r="C12" s="98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9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98" t="s">
        <v>6</v>
      </c>
      <c r="C13" s="98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99">
        <f t="shared" si="4"/>
        <v>14</v>
      </c>
      <c r="N13" s="18"/>
      <c r="O13" s="2"/>
    </row>
    <row r="14" spans="1:15" ht="18.75" x14ac:dyDescent="0.3">
      <c r="A14" s="3" t="s">
        <v>67</v>
      </c>
      <c r="B14" s="98" t="s">
        <v>6</v>
      </c>
      <c r="C14" s="98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9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8" t="s">
        <v>6</v>
      </c>
      <c r="C15" s="98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9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8" t="s">
        <v>6</v>
      </c>
      <c r="C16" s="98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9">
        <f t="shared" si="4"/>
        <v>-165.9699999999998</v>
      </c>
      <c r="N16" s="187">
        <f>SUM(L16:L22)/7</f>
        <v>84.718059678735386</v>
      </c>
      <c r="O16" s="184">
        <f>SUM(M16:M22)/7</f>
        <v>-118.81345238095237</v>
      </c>
    </row>
    <row r="17" spans="1:15" ht="18.75" x14ac:dyDescent="0.3">
      <c r="A17" s="3" t="s">
        <v>35</v>
      </c>
      <c r="B17" s="98" t="s">
        <v>8</v>
      </c>
      <c r="C17" s="98" t="s">
        <v>48</v>
      </c>
      <c r="D17" s="13">
        <v>213</v>
      </c>
      <c r="E17" s="95">
        <v>196.36666666666667</v>
      </c>
      <c r="F17" s="13">
        <v>213</v>
      </c>
      <c r="G17" s="95">
        <v>196.36666666666667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9">
        <f>G18-F18</f>
        <v>-62.166666666666686</v>
      </c>
      <c r="N17" s="187"/>
      <c r="O17" s="184"/>
    </row>
    <row r="18" spans="1:15" ht="18.75" x14ac:dyDescent="0.3">
      <c r="A18" s="3" t="s">
        <v>36</v>
      </c>
      <c r="B18" s="98" t="s">
        <v>6</v>
      </c>
      <c r="C18" s="98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9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98" t="s">
        <v>6</v>
      </c>
      <c r="C19" s="98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9">
        <f t="shared" si="6"/>
        <v>-173.9325</v>
      </c>
      <c r="N19" s="187"/>
      <c r="O19" s="184"/>
    </row>
    <row r="20" spans="1:15" ht="38.25" customHeight="1" x14ac:dyDescent="0.3">
      <c r="A20" s="3" t="s">
        <v>38</v>
      </c>
      <c r="B20" s="98" t="s">
        <v>6</v>
      </c>
      <c r="C20" s="98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9">
        <f t="shared" si="6"/>
        <v>-90</v>
      </c>
      <c r="N20" s="187"/>
      <c r="O20" s="184"/>
    </row>
    <row r="21" spans="1:15" ht="37.5" x14ac:dyDescent="0.3">
      <c r="A21" s="3" t="s">
        <v>16</v>
      </c>
      <c r="B21" s="98" t="s">
        <v>8</v>
      </c>
      <c r="C21" s="98" t="s">
        <v>52</v>
      </c>
      <c r="D21" s="13">
        <v>125</v>
      </c>
      <c r="E21" s="95">
        <v>108.6</v>
      </c>
      <c r="F21" s="13">
        <v>125</v>
      </c>
      <c r="G21" s="95">
        <v>112.625</v>
      </c>
      <c r="H21" s="32">
        <f t="shared" si="0"/>
        <v>100</v>
      </c>
      <c r="I21" s="6">
        <f t="shared" si="1"/>
        <v>0</v>
      </c>
      <c r="J21" s="14">
        <f t="shared" si="5"/>
        <v>103.70626151012891</v>
      </c>
      <c r="K21" s="17">
        <f t="shared" si="2"/>
        <v>4.0250000000000057</v>
      </c>
      <c r="L21" s="20">
        <f t="shared" si="3"/>
        <v>90.100000000000009</v>
      </c>
      <c r="M21" s="99">
        <f t="shared" si="6"/>
        <v>-12.375</v>
      </c>
      <c r="N21" s="187"/>
      <c r="O21" s="184"/>
    </row>
    <row r="22" spans="1:15" ht="18.75" x14ac:dyDescent="0.3">
      <c r="A22" s="3" t="s">
        <v>39</v>
      </c>
      <c r="B22" s="98" t="s">
        <v>6</v>
      </c>
      <c r="C22" s="98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9">
        <f t="shared" si="6"/>
        <v>-265.08333333333337</v>
      </c>
      <c r="N22" s="187"/>
      <c r="O22" s="184"/>
    </row>
    <row r="23" spans="1:15" ht="18.75" x14ac:dyDescent="0.3">
      <c r="A23" s="3" t="s">
        <v>17</v>
      </c>
      <c r="B23" s="98" t="s">
        <v>9</v>
      </c>
      <c r="C23" s="98"/>
      <c r="D23" s="13">
        <v>183</v>
      </c>
      <c r="E23" s="95">
        <v>160.66666666666666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104.35684647302905</v>
      </c>
      <c r="K23" s="17">
        <f t="shared" si="2"/>
        <v>7</v>
      </c>
      <c r="L23" s="20">
        <f t="shared" si="3"/>
        <v>91.621129326047352</v>
      </c>
      <c r="M23" s="99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98" t="s">
        <v>6</v>
      </c>
      <c r="C24" s="98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9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8" t="s">
        <v>6</v>
      </c>
      <c r="C25" s="98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9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8" t="s">
        <v>6</v>
      </c>
      <c r="C26" s="98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9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8" t="s">
        <v>6</v>
      </c>
      <c r="C27" s="98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99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8" t="s">
        <v>6</v>
      </c>
      <c r="C28" s="98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9">
        <f>G29-F29</f>
        <v>-346.06999999999971</v>
      </c>
      <c r="N28" s="18"/>
      <c r="O28" s="2"/>
    </row>
    <row r="29" spans="1:15" ht="18.75" x14ac:dyDescent="0.3">
      <c r="A29" s="3" t="s">
        <v>22</v>
      </c>
      <c r="B29" s="98" t="s">
        <v>6</v>
      </c>
      <c r="C29" s="98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9">
        <f>G29-F29</f>
        <v>-346.06999999999971</v>
      </c>
      <c r="N29" s="18"/>
      <c r="O29" s="2"/>
    </row>
    <row r="30" spans="1:15" ht="18.75" x14ac:dyDescent="0.3">
      <c r="A30" s="3" t="s">
        <v>23</v>
      </c>
      <c r="B30" s="98" t="s">
        <v>6</v>
      </c>
      <c r="C30" s="98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9">
        <f>G31-F31</f>
        <v>-30.666666666666671</v>
      </c>
      <c r="N30" s="18"/>
      <c r="O30" s="2"/>
    </row>
    <row r="31" spans="1:15" ht="37.5" x14ac:dyDescent="0.3">
      <c r="A31" s="3" t="s">
        <v>24</v>
      </c>
      <c r="B31" s="98" t="s">
        <v>6</v>
      </c>
      <c r="C31" s="98"/>
      <c r="D31" s="13">
        <v>114</v>
      </c>
      <c r="E31" s="95">
        <v>83.333333333333329</v>
      </c>
      <c r="F31" s="13">
        <v>114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9">
        <f t="shared" ref="M31:M46" si="7">G31-F31</f>
        <v>-30.666666666666671</v>
      </c>
      <c r="N31" s="187">
        <f>SUM(L31:L32)/2</f>
        <v>73.029390368334546</v>
      </c>
      <c r="O31" s="184">
        <f>SUM(M31:M32)/2</f>
        <v>-30.505833333333328</v>
      </c>
    </row>
    <row r="32" spans="1:15" ht="37.5" x14ac:dyDescent="0.3">
      <c r="A32" s="3" t="s">
        <v>0</v>
      </c>
      <c r="B32" s="98" t="s">
        <v>6</v>
      </c>
      <c r="C32" s="98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99">
        <f t="shared" si="3"/>
        <v>72.959365531990741</v>
      </c>
      <c r="M32" s="99">
        <f t="shared" si="7"/>
        <v>-30.344999999999985</v>
      </c>
      <c r="N32" s="187"/>
      <c r="O32" s="184"/>
    </row>
    <row r="33" spans="1:15" ht="18.75" x14ac:dyDescent="0.3">
      <c r="A33" s="3" t="s">
        <v>25</v>
      </c>
      <c r="B33" s="98" t="s">
        <v>6</v>
      </c>
      <c r="C33" s="98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9">
        <f t="shared" si="7"/>
        <v>-8.8333333333333286</v>
      </c>
      <c r="N33" s="187">
        <f>SUM(L33:L38)/6</f>
        <v>84.811210019025282</v>
      </c>
      <c r="O33" s="184">
        <f>SUM(M33:M38)/6</f>
        <v>-21.269027777777779</v>
      </c>
    </row>
    <row r="34" spans="1:15" ht="18.75" x14ac:dyDescent="0.3">
      <c r="A34" s="3" t="s">
        <v>63</v>
      </c>
      <c r="B34" s="98" t="s">
        <v>6</v>
      </c>
      <c r="C34" s="98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9">
        <f t="shared" si="7"/>
        <v>-10.827500000000001</v>
      </c>
      <c r="N34" s="187"/>
      <c r="O34" s="184"/>
    </row>
    <row r="35" spans="1:15" ht="18.75" x14ac:dyDescent="0.3">
      <c r="A35" s="3" t="s">
        <v>26</v>
      </c>
      <c r="B35" s="98" t="s">
        <v>6</v>
      </c>
      <c r="C35" s="98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9">
        <f t="shared" si="7"/>
        <v>-1.4333333333333229</v>
      </c>
      <c r="N35" s="187"/>
      <c r="O35" s="184"/>
    </row>
    <row r="36" spans="1:15" ht="18.75" x14ac:dyDescent="0.3">
      <c r="A36" s="3" t="s">
        <v>42</v>
      </c>
      <c r="B36" s="98" t="s">
        <v>6</v>
      </c>
      <c r="C36" s="98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9">
        <f t="shared" si="7"/>
        <v>-7.4166666666666714</v>
      </c>
      <c r="N36" s="187"/>
      <c r="O36" s="184"/>
    </row>
    <row r="37" spans="1:15" ht="18.75" x14ac:dyDescent="0.3">
      <c r="A37" s="3" t="s">
        <v>43</v>
      </c>
      <c r="B37" s="98" t="s">
        <v>6</v>
      </c>
      <c r="C37" s="98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9">
        <f t="shared" si="7"/>
        <v>-93.103333333333353</v>
      </c>
      <c r="N37" s="187"/>
      <c r="O37" s="184"/>
    </row>
    <row r="38" spans="1:15" ht="18.75" x14ac:dyDescent="0.3">
      <c r="A38" s="3" t="s">
        <v>44</v>
      </c>
      <c r="B38" s="98" t="s">
        <v>6</v>
      </c>
      <c r="C38" s="98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9">
        <f t="shared" si="7"/>
        <v>-6</v>
      </c>
      <c r="N38" s="187"/>
      <c r="O38" s="184"/>
    </row>
    <row r="39" spans="1:15" ht="18.75" x14ac:dyDescent="0.3">
      <c r="A39" s="3" t="s">
        <v>27</v>
      </c>
      <c r="B39" s="98" t="s">
        <v>6</v>
      </c>
      <c r="C39" s="98"/>
      <c r="D39" s="13">
        <v>105.66666666666667</v>
      </c>
      <c r="E39" s="95">
        <v>89.125</v>
      </c>
      <c r="F39" s="13">
        <v>106.66666666666667</v>
      </c>
      <c r="G39" s="95">
        <v>90.625</v>
      </c>
      <c r="H39" s="32">
        <f t="shared" si="0"/>
        <v>100.94637223974763</v>
      </c>
      <c r="I39" s="6">
        <f t="shared" si="1"/>
        <v>1</v>
      </c>
      <c r="J39" s="14">
        <f t="shared" si="5"/>
        <v>101.68302945301544</v>
      </c>
      <c r="K39" s="17">
        <f t="shared" si="2"/>
        <v>1.5</v>
      </c>
      <c r="L39" s="20">
        <f t="shared" si="3"/>
        <v>84.9609375</v>
      </c>
      <c r="M39" s="99">
        <f t="shared" si="7"/>
        <v>-16.041666666666671</v>
      </c>
      <c r="N39" s="187">
        <f>SUM(L39:L45)/6</f>
        <v>94.293648484517675</v>
      </c>
      <c r="O39" s="184">
        <f>SUM(M39:M45)/6</f>
        <v>-48.589583333333337</v>
      </c>
    </row>
    <row r="40" spans="1:15" ht="18.75" x14ac:dyDescent="0.3">
      <c r="A40" s="3" t="s">
        <v>28</v>
      </c>
      <c r="B40" s="98" t="s">
        <v>6</v>
      </c>
      <c r="C40" s="98"/>
      <c r="D40" s="13">
        <v>108</v>
      </c>
      <c r="E40" s="95">
        <v>85.8125</v>
      </c>
      <c r="F40" s="13">
        <v>105.33333333333333</v>
      </c>
      <c r="G40" s="95">
        <v>90.55</v>
      </c>
      <c r="H40" s="32">
        <f t="shared" si="0"/>
        <v>97.53086419753086</v>
      </c>
      <c r="I40" s="6">
        <f t="shared" si="1"/>
        <v>-2.6666666666666714</v>
      </c>
      <c r="J40" s="14">
        <f t="shared" si="5"/>
        <v>105.52075746540422</v>
      </c>
      <c r="K40" s="17">
        <f t="shared" si="2"/>
        <v>4.7374999999999972</v>
      </c>
      <c r="L40" s="20">
        <f t="shared" si="3"/>
        <v>85.965189873417728</v>
      </c>
      <c r="M40" s="99">
        <f t="shared" si="7"/>
        <v>-14.783333333333331</v>
      </c>
      <c r="N40" s="187"/>
      <c r="O40" s="184"/>
    </row>
    <row r="41" spans="1:15" ht="18.75" x14ac:dyDescent="0.3">
      <c r="A41" s="3" t="s">
        <v>29</v>
      </c>
      <c r="B41" s="98" t="s">
        <v>6</v>
      </c>
      <c r="C41" s="98"/>
      <c r="D41" s="13">
        <v>88.333333333333329</v>
      </c>
      <c r="E41" s="95">
        <v>81</v>
      </c>
      <c r="F41" s="13">
        <v>91</v>
      </c>
      <c r="G41" s="95">
        <v>83.075000000000003</v>
      </c>
      <c r="H41" s="33">
        <f t="shared" si="0"/>
        <v>103.01886792452831</v>
      </c>
      <c r="I41" s="28">
        <f t="shared" si="1"/>
        <v>2.6666666666666714</v>
      </c>
      <c r="J41" s="14">
        <f t="shared" si="5"/>
        <v>102.56172839506172</v>
      </c>
      <c r="K41" s="17">
        <f t="shared" si="2"/>
        <v>2.0750000000000028</v>
      </c>
      <c r="L41" s="20">
        <f t="shared" si="3"/>
        <v>91.291208791208788</v>
      </c>
      <c r="M41" s="99">
        <f t="shared" si="7"/>
        <v>-7.9249999999999972</v>
      </c>
      <c r="N41" s="187"/>
      <c r="O41" s="184"/>
    </row>
    <row r="42" spans="1:15" ht="18.75" x14ac:dyDescent="0.3">
      <c r="A42" s="3" t="s">
        <v>30</v>
      </c>
      <c r="B42" s="98" t="s">
        <v>6</v>
      </c>
      <c r="C42" s="98"/>
      <c r="D42" s="13">
        <v>132</v>
      </c>
      <c r="E42" s="95">
        <v>101.25</v>
      </c>
      <c r="F42" s="13">
        <v>134.66666666666666</v>
      </c>
      <c r="G42" s="95">
        <v>101.25</v>
      </c>
      <c r="H42" s="32">
        <f t="shared" si="0"/>
        <v>102.02020202020201</v>
      </c>
      <c r="I42" s="6">
        <f t="shared" si="1"/>
        <v>2.6666666666666572</v>
      </c>
      <c r="J42" s="14">
        <f t="shared" si="5"/>
        <v>100</v>
      </c>
      <c r="K42" s="17">
        <f t="shared" si="2"/>
        <v>0</v>
      </c>
      <c r="L42" s="20">
        <f t="shared" si="3"/>
        <v>75.18564356435644</v>
      </c>
      <c r="M42" s="99">
        <f t="shared" si="7"/>
        <v>-33.416666666666657</v>
      </c>
      <c r="N42" s="187"/>
      <c r="O42" s="184"/>
    </row>
    <row r="43" spans="1:15" ht="18.75" x14ac:dyDescent="0.3">
      <c r="A43" s="3" t="s">
        <v>64</v>
      </c>
      <c r="B43" s="98" t="s">
        <v>6</v>
      </c>
      <c r="C43" s="98"/>
      <c r="D43" s="13">
        <v>99.333333333333329</v>
      </c>
      <c r="E43" s="95">
        <v>82.35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28">
        <f t="shared" si="5"/>
        <v>93.093503339404975</v>
      </c>
      <c r="K43" s="34">
        <f t="shared" si="2"/>
        <v>-5.6875</v>
      </c>
      <c r="L43" s="20">
        <f t="shared" si="3"/>
        <v>77.177013422818789</v>
      </c>
      <c r="M43" s="99">
        <f t="shared" si="7"/>
        <v>-22.670833333333334</v>
      </c>
      <c r="N43" s="187"/>
      <c r="O43" s="184"/>
    </row>
    <row r="44" spans="1:15" ht="37.5" x14ac:dyDescent="0.3">
      <c r="A44" s="3" t="s">
        <v>31</v>
      </c>
      <c r="B44" s="98" t="s">
        <v>6</v>
      </c>
      <c r="C44" s="98" t="s">
        <v>52</v>
      </c>
      <c r="D44" s="13">
        <v>231</v>
      </c>
      <c r="E44" s="95">
        <v>269.25</v>
      </c>
      <c r="F44" s="13">
        <v>355</v>
      </c>
      <c r="G44" s="95">
        <v>288.63333333333333</v>
      </c>
      <c r="H44" s="33">
        <f t="shared" si="0"/>
        <v>153.67965367965368</v>
      </c>
      <c r="I44" s="28">
        <f t="shared" si="1"/>
        <v>124</v>
      </c>
      <c r="J44" s="14">
        <f t="shared" si="5"/>
        <v>107.19900959455278</v>
      </c>
      <c r="K44" s="17">
        <f t="shared" si="2"/>
        <v>19.383333333333326</v>
      </c>
      <c r="L44" s="20">
        <f t="shared" si="3"/>
        <v>81.305164319248817</v>
      </c>
      <c r="M44" s="99">
        <f t="shared" si="7"/>
        <v>-66.366666666666674</v>
      </c>
      <c r="N44" s="187"/>
      <c r="O44" s="184"/>
    </row>
    <row r="45" spans="1:15" ht="37.5" x14ac:dyDescent="0.3">
      <c r="A45" s="3" t="s">
        <v>46</v>
      </c>
      <c r="B45" s="98" t="s">
        <v>6</v>
      </c>
      <c r="C45" s="98" t="s">
        <v>52</v>
      </c>
      <c r="D45" s="13">
        <v>469</v>
      </c>
      <c r="E45" s="95">
        <v>294</v>
      </c>
      <c r="F45" s="13">
        <v>432.66666666666669</v>
      </c>
      <c r="G45" s="95">
        <v>302.33333333333331</v>
      </c>
      <c r="H45" s="32">
        <f t="shared" si="0"/>
        <v>92.253020611229573</v>
      </c>
      <c r="I45" s="6">
        <f t="shared" si="1"/>
        <v>-36.333333333333314</v>
      </c>
      <c r="J45" s="14">
        <f t="shared" si="5"/>
        <v>102.8344671201814</v>
      </c>
      <c r="K45" s="17">
        <f t="shared" si="2"/>
        <v>8.3333333333333144</v>
      </c>
      <c r="L45" s="20">
        <f t="shared" si="3"/>
        <v>69.87673343605546</v>
      </c>
      <c r="M45" s="99">
        <f t="shared" si="7"/>
        <v>-130.33333333333337</v>
      </c>
      <c r="N45" s="187"/>
      <c r="O45" s="184"/>
    </row>
    <row r="46" spans="1:15" ht="18.75" x14ac:dyDescent="0.3">
      <c r="A46" s="3" t="s">
        <v>32</v>
      </c>
      <c r="B46" s="98" t="s">
        <v>6</v>
      </c>
      <c r="C46" s="98" t="s">
        <v>60</v>
      </c>
      <c r="D46" s="13">
        <v>333</v>
      </c>
      <c r="E46" s="95">
        <v>211.83333333333334</v>
      </c>
      <c r="F46" s="13">
        <v>314.33333333333331</v>
      </c>
      <c r="G46" s="95">
        <v>211.83333333333334</v>
      </c>
      <c r="H46" s="32">
        <f t="shared" si="0"/>
        <v>94.394394394394382</v>
      </c>
      <c r="I46" s="6">
        <f t="shared" si="1"/>
        <v>-18.666666666666686</v>
      </c>
      <c r="J46" s="14">
        <f t="shared" si="5"/>
        <v>100</v>
      </c>
      <c r="K46" s="17">
        <f t="shared" si="2"/>
        <v>0</v>
      </c>
      <c r="L46" s="20">
        <f t="shared" si="3"/>
        <v>67.391304347826093</v>
      </c>
      <c r="M46" s="99">
        <f t="shared" si="7"/>
        <v>-102.49999999999997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83.505242824013251</v>
      </c>
      <c r="M47" s="19">
        <f>SUM(M6:M46)/40</f>
        <v>-109.15637499999995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4" zoomScale="70" zoomScaleNormal="70" workbookViewId="0">
      <selection activeCell="F6" sqref="F6:G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01"/>
      <c r="D4" s="175" t="s">
        <v>1</v>
      </c>
      <c r="E4" s="175"/>
      <c r="F4" s="175"/>
      <c r="G4" s="175"/>
      <c r="H4" s="175" t="s">
        <v>90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0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02"/>
      <c r="D6" s="190">
        <v>46064</v>
      </c>
      <c r="E6" s="183"/>
      <c r="F6" s="190">
        <v>46071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0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03" t="s">
        <v>6</v>
      </c>
      <c r="C7" s="103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00">
        <f t="shared" ref="L7:L46" si="3">G7/F7*100</f>
        <v>0</v>
      </c>
      <c r="M7" s="100">
        <f t="shared" ref="M7:M16" si="4">G7-F7</f>
        <v>-963</v>
      </c>
      <c r="N7" s="187">
        <f>SUM(L7:L12)/5</f>
        <v>79.779241767304839</v>
      </c>
      <c r="O7" s="184">
        <f>SUM(M7:M12)/5</f>
        <v>-324.94166666666666</v>
      </c>
    </row>
    <row r="8" spans="1:15" ht="18.75" x14ac:dyDescent="0.3">
      <c r="A8" s="3" t="s">
        <v>50</v>
      </c>
      <c r="B8" s="103" t="s">
        <v>6</v>
      </c>
      <c r="C8" s="103"/>
      <c r="D8" s="13">
        <v>896</v>
      </c>
      <c r="E8" s="95">
        <v>816.875</v>
      </c>
      <c r="F8" s="13">
        <v>874.66666666666663</v>
      </c>
      <c r="G8" s="95">
        <v>816.875</v>
      </c>
      <c r="H8" s="32">
        <f t="shared" si="0"/>
        <v>97.61904761904762</v>
      </c>
      <c r="I8" s="6">
        <f t="shared" si="1"/>
        <v>-21.333333333333371</v>
      </c>
      <c r="J8" s="14">
        <f t="shared" ref="J8:J46" si="5">G8/E8*100</f>
        <v>100</v>
      </c>
      <c r="K8" s="17">
        <f t="shared" si="2"/>
        <v>0</v>
      </c>
      <c r="L8" s="20">
        <f t="shared" si="3"/>
        <v>93.392721036585371</v>
      </c>
      <c r="M8" s="100">
        <f t="shared" si="4"/>
        <v>-57.791666666666629</v>
      </c>
      <c r="N8" s="187"/>
      <c r="O8" s="184"/>
    </row>
    <row r="9" spans="1:15" ht="18.75" x14ac:dyDescent="0.3">
      <c r="A9" s="3" t="s">
        <v>10</v>
      </c>
      <c r="B9" s="103" t="s">
        <v>6</v>
      </c>
      <c r="C9" s="103"/>
      <c r="D9" s="13">
        <v>544.5</v>
      </c>
      <c r="E9" s="95">
        <v>267.33333333333331</v>
      </c>
      <c r="F9" s="13">
        <v>590.5</v>
      </c>
      <c r="G9" s="95">
        <v>267.33333333333331</v>
      </c>
      <c r="H9" s="33">
        <f t="shared" si="0"/>
        <v>108.44811753902664</v>
      </c>
      <c r="I9" s="28">
        <f t="shared" si="1"/>
        <v>46</v>
      </c>
      <c r="J9" s="14">
        <f t="shared" si="5"/>
        <v>100</v>
      </c>
      <c r="K9" s="17">
        <f t="shared" si="2"/>
        <v>0</v>
      </c>
      <c r="L9" s="20">
        <f t="shared" si="3"/>
        <v>45.272368049675414</v>
      </c>
      <c r="M9" s="100">
        <f t="shared" si="4"/>
        <v>-323.16666666666669</v>
      </c>
      <c r="N9" s="187"/>
      <c r="O9" s="184"/>
    </row>
    <row r="10" spans="1:15" ht="18.75" x14ac:dyDescent="0.3">
      <c r="A10" s="3" t="s">
        <v>7</v>
      </c>
      <c r="B10" s="103" t="s">
        <v>6</v>
      </c>
      <c r="C10" s="103"/>
      <c r="D10" s="13">
        <v>568.33333333333337</v>
      </c>
      <c r="E10" s="95">
        <v>468.75</v>
      </c>
      <c r="F10" s="13">
        <v>559.33333333333337</v>
      </c>
      <c r="G10" s="95">
        <v>468.75</v>
      </c>
      <c r="H10" s="32">
        <f t="shared" si="0"/>
        <v>98.41642228739002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83.805125148986875</v>
      </c>
      <c r="M10" s="100">
        <f t="shared" si="4"/>
        <v>-90.583333333333371</v>
      </c>
      <c r="N10" s="187"/>
      <c r="O10" s="184"/>
    </row>
    <row r="11" spans="1:15" ht="18.75" x14ac:dyDescent="0.3">
      <c r="A11" s="3" t="s">
        <v>11</v>
      </c>
      <c r="B11" s="103" t="s">
        <v>6</v>
      </c>
      <c r="C11" s="103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100">
        <f t="shared" si="4"/>
        <v>-15.666666666666686</v>
      </c>
      <c r="N11" s="187"/>
      <c r="O11" s="184"/>
    </row>
    <row r="12" spans="1:15" ht="18.75" x14ac:dyDescent="0.3">
      <c r="A12" s="3" t="s">
        <v>12</v>
      </c>
      <c r="B12" s="103" t="s">
        <v>6</v>
      </c>
      <c r="C12" s="103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100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103" t="s">
        <v>6</v>
      </c>
      <c r="C13" s="103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100">
        <f t="shared" si="4"/>
        <v>14</v>
      </c>
      <c r="N13" s="18"/>
      <c r="O13" s="2"/>
    </row>
    <row r="14" spans="1:15" ht="18.75" x14ac:dyDescent="0.3">
      <c r="A14" s="3" t="s">
        <v>67</v>
      </c>
      <c r="B14" s="103" t="s">
        <v>6</v>
      </c>
      <c r="C14" s="103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100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103" t="s">
        <v>6</v>
      </c>
      <c r="C15" s="103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100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103" t="s">
        <v>6</v>
      </c>
      <c r="C16" s="103" t="s">
        <v>65</v>
      </c>
      <c r="D16" s="13">
        <v>1240.3333333333333</v>
      </c>
      <c r="E16" s="95">
        <v>1074.3633333333335</v>
      </c>
      <c r="F16" s="13">
        <v>1348.6666666666667</v>
      </c>
      <c r="G16" s="95">
        <v>1074.3633333333335</v>
      </c>
      <c r="H16" s="33">
        <f t="shared" si="0"/>
        <v>108.73421123353938</v>
      </c>
      <c r="I16" s="27">
        <f t="shared" si="1"/>
        <v>108.33333333333348</v>
      </c>
      <c r="J16" s="14">
        <f t="shared" si="5"/>
        <v>100</v>
      </c>
      <c r="K16" s="17">
        <f t="shared" si="2"/>
        <v>0</v>
      </c>
      <c r="L16" s="20">
        <f t="shared" si="3"/>
        <v>79.661146811665844</v>
      </c>
      <c r="M16" s="100">
        <f t="shared" si="4"/>
        <v>-274.30333333333328</v>
      </c>
      <c r="N16" s="187">
        <f>SUM(L16:L22)/7</f>
        <v>83.009130536715219</v>
      </c>
      <c r="O16" s="184">
        <f>SUM(M16:M22)/7</f>
        <v>-134.05154761904762</v>
      </c>
    </row>
    <row r="17" spans="1:15" ht="18.75" x14ac:dyDescent="0.3">
      <c r="A17" s="3" t="s">
        <v>35</v>
      </c>
      <c r="B17" s="103" t="s">
        <v>8</v>
      </c>
      <c r="C17" s="103" t="s">
        <v>48</v>
      </c>
      <c r="D17" s="13">
        <v>213</v>
      </c>
      <c r="E17" s="95">
        <v>196.36666666666667</v>
      </c>
      <c r="F17" s="13">
        <v>228.41666666666666</v>
      </c>
      <c r="G17" s="95">
        <v>196.36666666666667</v>
      </c>
      <c r="H17" s="33">
        <f t="shared" si="0"/>
        <v>107.23787167449139</v>
      </c>
      <c r="I17" s="28">
        <f t="shared" si="1"/>
        <v>15.416666666666657</v>
      </c>
      <c r="J17" s="14">
        <f t="shared" si="5"/>
        <v>100</v>
      </c>
      <c r="K17" s="17">
        <f t="shared" si="2"/>
        <v>0</v>
      </c>
      <c r="L17" s="20">
        <f t="shared" si="3"/>
        <v>85.968624589565863</v>
      </c>
      <c r="M17" s="100">
        <f>G18-F18</f>
        <v>-62.166666666666686</v>
      </c>
      <c r="N17" s="187"/>
      <c r="O17" s="184"/>
    </row>
    <row r="18" spans="1:15" ht="18.75" x14ac:dyDescent="0.3">
      <c r="A18" s="3" t="s">
        <v>36</v>
      </c>
      <c r="B18" s="103" t="s">
        <v>6</v>
      </c>
      <c r="C18" s="103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100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103" t="s">
        <v>6</v>
      </c>
      <c r="C19" s="103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100">
        <f t="shared" si="6"/>
        <v>-173.9325</v>
      </c>
      <c r="N19" s="187"/>
      <c r="O19" s="184"/>
    </row>
    <row r="20" spans="1:15" ht="38.25" customHeight="1" x14ac:dyDescent="0.3">
      <c r="A20" s="3" t="s">
        <v>38</v>
      </c>
      <c r="B20" s="103" t="s">
        <v>6</v>
      </c>
      <c r="C20" s="103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100">
        <f t="shared" si="6"/>
        <v>-90</v>
      </c>
      <c r="N20" s="187"/>
      <c r="O20" s="184"/>
    </row>
    <row r="21" spans="1:15" ht="37.5" x14ac:dyDescent="0.3">
      <c r="A21" s="3" t="s">
        <v>16</v>
      </c>
      <c r="B21" s="103" t="s">
        <v>8</v>
      </c>
      <c r="C21" s="103" t="s">
        <v>52</v>
      </c>
      <c r="D21" s="13">
        <v>125</v>
      </c>
      <c r="E21" s="95">
        <v>112.625</v>
      </c>
      <c r="F21" s="13">
        <v>123.33333333333333</v>
      </c>
      <c r="G21" s="95">
        <v>112.625</v>
      </c>
      <c r="H21" s="32">
        <f t="shared" si="0"/>
        <v>98.666666666666657</v>
      </c>
      <c r="I21" s="6">
        <f t="shared" si="1"/>
        <v>-1.6666666666666714</v>
      </c>
      <c r="J21" s="14">
        <f t="shared" si="5"/>
        <v>100</v>
      </c>
      <c r="K21" s="17">
        <f t="shared" si="2"/>
        <v>0</v>
      </c>
      <c r="L21" s="20">
        <f t="shared" si="3"/>
        <v>91.317567567567565</v>
      </c>
      <c r="M21" s="100">
        <f t="shared" si="6"/>
        <v>-10.708333333333329</v>
      </c>
      <c r="N21" s="187"/>
      <c r="O21" s="184"/>
    </row>
    <row r="22" spans="1:15" ht="18.75" x14ac:dyDescent="0.3">
      <c r="A22" s="3" t="s">
        <v>39</v>
      </c>
      <c r="B22" s="103" t="s">
        <v>6</v>
      </c>
      <c r="C22" s="103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100">
        <f t="shared" si="6"/>
        <v>-265.08333333333337</v>
      </c>
      <c r="N22" s="187"/>
      <c r="O22" s="184"/>
    </row>
    <row r="23" spans="1:15" ht="18.75" x14ac:dyDescent="0.3">
      <c r="A23" s="3" t="s">
        <v>17</v>
      </c>
      <c r="B23" s="103" t="s">
        <v>9</v>
      </c>
      <c r="C23" s="103"/>
      <c r="D23" s="13">
        <v>183</v>
      </c>
      <c r="E23" s="95">
        <v>167.66666666666666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91.621129326047352</v>
      </c>
      <c r="M23" s="100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103" t="s">
        <v>6</v>
      </c>
      <c r="C24" s="103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100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103" t="s">
        <v>6</v>
      </c>
      <c r="C25" s="103" t="s">
        <v>54</v>
      </c>
      <c r="D25" s="13">
        <v>315.33333333333331</v>
      </c>
      <c r="E25" s="95">
        <v>283.40499999999997</v>
      </c>
      <c r="F25" s="13">
        <v>365</v>
      </c>
      <c r="G25" s="95">
        <v>283.40499999999997</v>
      </c>
      <c r="H25" s="33">
        <f t="shared" si="0"/>
        <v>115.75052854122623</v>
      </c>
      <c r="I25" s="28">
        <f t="shared" si="1"/>
        <v>49.666666666666686</v>
      </c>
      <c r="J25" s="14">
        <f t="shared" si="5"/>
        <v>100</v>
      </c>
      <c r="K25" s="17">
        <f t="shared" si="2"/>
        <v>0</v>
      </c>
      <c r="L25" s="20">
        <f t="shared" si="3"/>
        <v>77.645205479452045</v>
      </c>
      <c r="M25" s="100">
        <f t="shared" si="6"/>
        <v>-81.595000000000027</v>
      </c>
      <c r="N25" s="18"/>
      <c r="O25" s="2"/>
    </row>
    <row r="26" spans="1:15" ht="56.25" x14ac:dyDescent="0.3">
      <c r="A26" s="3" t="s">
        <v>40</v>
      </c>
      <c r="B26" s="103" t="s">
        <v>6</v>
      </c>
      <c r="C26" s="103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100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103" t="s">
        <v>6</v>
      </c>
      <c r="C27" s="103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100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103" t="s">
        <v>6</v>
      </c>
      <c r="C28" s="103"/>
      <c r="D28" s="13">
        <v>57.333333333333336</v>
      </c>
      <c r="E28" s="95">
        <v>48.5</v>
      </c>
      <c r="F28" s="13">
        <v>57.666666666666664</v>
      </c>
      <c r="G28" s="95">
        <v>48.5</v>
      </c>
      <c r="H28" s="32">
        <f t="shared" si="0"/>
        <v>100.58139534883721</v>
      </c>
      <c r="I28" s="6">
        <f t="shared" si="1"/>
        <v>0.3333333333333286</v>
      </c>
      <c r="J28" s="14">
        <f t="shared" si="5"/>
        <v>100</v>
      </c>
      <c r="K28" s="17">
        <f t="shared" si="2"/>
        <v>0</v>
      </c>
      <c r="L28" s="20">
        <f t="shared" si="3"/>
        <v>84.104046242774572</v>
      </c>
      <c r="M28" s="100">
        <f>G29-F29</f>
        <v>-346.06999999999971</v>
      </c>
      <c r="N28" s="18"/>
      <c r="O28" s="2"/>
    </row>
    <row r="29" spans="1:15" ht="18.75" x14ac:dyDescent="0.3">
      <c r="A29" s="3" t="s">
        <v>22</v>
      </c>
      <c r="B29" s="103" t="s">
        <v>6</v>
      </c>
      <c r="C29" s="103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100">
        <f>G29-F29</f>
        <v>-346.06999999999971</v>
      </c>
      <c r="N29" s="18"/>
      <c r="O29" s="2"/>
    </row>
    <row r="30" spans="1:15" ht="18.75" x14ac:dyDescent="0.3">
      <c r="A30" s="3" t="s">
        <v>23</v>
      </c>
      <c r="B30" s="103" t="s">
        <v>6</v>
      </c>
      <c r="C30" s="103" t="s">
        <v>58</v>
      </c>
      <c r="D30" s="13">
        <v>68.333333333333329</v>
      </c>
      <c r="E30" s="95">
        <v>57.225000000000001</v>
      </c>
      <c r="F30" s="13">
        <v>61.666666666666664</v>
      </c>
      <c r="G30" s="95">
        <v>57.225000000000001</v>
      </c>
      <c r="H30" s="32">
        <f t="shared" si="0"/>
        <v>90.243902439024396</v>
      </c>
      <c r="I30" s="6">
        <f t="shared" si="1"/>
        <v>-6.6666666666666643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100">
        <f>G31-F31</f>
        <v>-26.666666666666671</v>
      </c>
      <c r="N30" s="18"/>
      <c r="O30" s="2"/>
    </row>
    <row r="31" spans="1:15" ht="37.5" x14ac:dyDescent="0.3">
      <c r="A31" s="3" t="s">
        <v>24</v>
      </c>
      <c r="B31" s="103" t="s">
        <v>6</v>
      </c>
      <c r="C31" s="103"/>
      <c r="D31" s="13">
        <v>114</v>
      </c>
      <c r="E31" s="95">
        <v>83.333333333333329</v>
      </c>
      <c r="F31" s="13">
        <v>110</v>
      </c>
      <c r="G31" s="95">
        <v>83.333333333333329</v>
      </c>
      <c r="H31" s="32">
        <f t="shared" si="0"/>
        <v>96.491228070175438</v>
      </c>
      <c r="I31" s="6">
        <f t="shared" si="1"/>
        <v>-4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100">
        <f t="shared" ref="M31:M46" si="7">G31-F31</f>
        <v>-26.666666666666671</v>
      </c>
      <c r="N31" s="187">
        <f>SUM(L31:L32)/2</f>
        <v>74.358470644783239</v>
      </c>
      <c r="O31" s="184">
        <f>SUM(M31:M32)/2</f>
        <v>-28.505833333333328</v>
      </c>
    </row>
    <row r="32" spans="1:15" ht="37.5" x14ac:dyDescent="0.3">
      <c r="A32" s="3" t="s">
        <v>0</v>
      </c>
      <c r="B32" s="103" t="s">
        <v>6</v>
      </c>
      <c r="C32" s="103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00">
        <f t="shared" si="3"/>
        <v>72.959365531990741</v>
      </c>
      <c r="M32" s="100">
        <f t="shared" si="7"/>
        <v>-30.344999999999985</v>
      </c>
      <c r="N32" s="187"/>
      <c r="O32" s="184"/>
    </row>
    <row r="33" spans="1:15" ht="18.75" x14ac:dyDescent="0.3">
      <c r="A33" s="3" t="s">
        <v>25</v>
      </c>
      <c r="B33" s="103" t="s">
        <v>6</v>
      </c>
      <c r="C33" s="103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100">
        <f t="shared" si="7"/>
        <v>-8.8333333333333286</v>
      </c>
      <c r="N33" s="187">
        <f>SUM(L33:L38)/6</f>
        <v>85.591935756077007</v>
      </c>
      <c r="O33" s="184">
        <f>SUM(M33:M38)/6</f>
        <v>-26.757916666666663</v>
      </c>
    </row>
    <row r="34" spans="1:15" ht="18.75" x14ac:dyDescent="0.3">
      <c r="A34" s="3" t="s">
        <v>63</v>
      </c>
      <c r="B34" s="103" t="s">
        <v>6</v>
      </c>
      <c r="C34" s="103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100">
        <f t="shared" si="7"/>
        <v>-10.827500000000001</v>
      </c>
      <c r="N34" s="187"/>
      <c r="O34" s="184"/>
    </row>
    <row r="35" spans="1:15" ht="18.75" x14ac:dyDescent="0.3">
      <c r="A35" s="3" t="s">
        <v>26</v>
      </c>
      <c r="B35" s="103" t="s">
        <v>6</v>
      </c>
      <c r="C35" s="103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100">
        <f t="shared" si="7"/>
        <v>-1.4333333333333229</v>
      </c>
      <c r="N35" s="187"/>
      <c r="O35" s="184"/>
    </row>
    <row r="36" spans="1:15" ht="18.75" x14ac:dyDescent="0.3">
      <c r="A36" s="3" t="s">
        <v>42</v>
      </c>
      <c r="B36" s="103" t="s">
        <v>6</v>
      </c>
      <c r="C36" s="103" t="s">
        <v>53</v>
      </c>
      <c r="D36" s="13">
        <v>79.666666666666671</v>
      </c>
      <c r="E36" s="95">
        <v>72.25</v>
      </c>
      <c r="F36" s="13">
        <v>81.333333333333329</v>
      </c>
      <c r="G36" s="95">
        <v>72.25</v>
      </c>
      <c r="H36" s="32">
        <f t="shared" si="0"/>
        <v>102.092050209205</v>
      </c>
      <c r="I36" s="6">
        <f t="shared" si="1"/>
        <v>1.6666666666666572</v>
      </c>
      <c r="J36" s="14">
        <f t="shared" si="5"/>
        <v>100</v>
      </c>
      <c r="K36" s="17">
        <f t="shared" si="2"/>
        <v>0</v>
      </c>
      <c r="L36" s="20">
        <f t="shared" si="3"/>
        <v>88.831967213114766</v>
      </c>
      <c r="M36" s="100">
        <f t="shared" si="7"/>
        <v>-9.0833333333333286</v>
      </c>
      <c r="N36" s="187"/>
      <c r="O36" s="184"/>
    </row>
    <row r="37" spans="1:15" ht="18.75" x14ac:dyDescent="0.3">
      <c r="A37" s="3" t="s">
        <v>43</v>
      </c>
      <c r="B37" s="103" t="s">
        <v>6</v>
      </c>
      <c r="C37" s="103" t="s">
        <v>45</v>
      </c>
      <c r="D37" s="13">
        <v>177.73333333333335</v>
      </c>
      <c r="E37" s="95">
        <v>84.63</v>
      </c>
      <c r="F37" s="13">
        <v>225.66666666666666</v>
      </c>
      <c r="G37" s="95">
        <v>84.63</v>
      </c>
      <c r="H37" s="33">
        <f t="shared" si="0"/>
        <v>126.96924231057763</v>
      </c>
      <c r="I37" s="28">
        <f t="shared" si="1"/>
        <v>47.933333333333309</v>
      </c>
      <c r="J37" s="14">
        <f t="shared" si="5"/>
        <v>100</v>
      </c>
      <c r="K37" s="17">
        <f t="shared" si="2"/>
        <v>0</v>
      </c>
      <c r="L37" s="20">
        <f t="shared" si="3"/>
        <v>37.502215657311666</v>
      </c>
      <c r="M37" s="100">
        <f t="shared" si="7"/>
        <v>-141.03666666666666</v>
      </c>
      <c r="N37" s="187"/>
      <c r="O37" s="184"/>
    </row>
    <row r="38" spans="1:15" ht="18.75" x14ac:dyDescent="0.3">
      <c r="A38" s="3" t="s">
        <v>44</v>
      </c>
      <c r="B38" s="103" t="s">
        <v>6</v>
      </c>
      <c r="C38" s="103" t="s">
        <v>41</v>
      </c>
      <c r="D38" s="13">
        <v>111.33333333333333</v>
      </c>
      <c r="E38" s="95">
        <v>105.33333333333333</v>
      </c>
      <c r="F38" s="13">
        <v>94.666666666666671</v>
      </c>
      <c r="G38" s="95">
        <v>105.33333333333333</v>
      </c>
      <c r="H38" s="32">
        <f t="shared" si="0"/>
        <v>85.029940119760482</v>
      </c>
      <c r="I38" s="6">
        <f t="shared" si="1"/>
        <v>-16.666666666666657</v>
      </c>
      <c r="J38" s="14">
        <f t="shared" si="5"/>
        <v>100</v>
      </c>
      <c r="K38" s="17">
        <f t="shared" si="2"/>
        <v>0</v>
      </c>
      <c r="L38" s="20">
        <f t="shared" si="3"/>
        <v>111.2676056338028</v>
      </c>
      <c r="M38" s="100">
        <f t="shared" si="7"/>
        <v>10.666666666666657</v>
      </c>
      <c r="N38" s="187"/>
      <c r="O38" s="184"/>
    </row>
    <row r="39" spans="1:15" ht="18.75" x14ac:dyDescent="0.3">
      <c r="A39" s="3" t="s">
        <v>27</v>
      </c>
      <c r="B39" s="103" t="s">
        <v>6</v>
      </c>
      <c r="C39" s="103"/>
      <c r="D39" s="13">
        <v>108.33333333333333</v>
      </c>
      <c r="E39" s="95">
        <v>90.625</v>
      </c>
      <c r="F39" s="13">
        <v>101.66666666666667</v>
      </c>
      <c r="G39" s="95">
        <v>90.625</v>
      </c>
      <c r="H39" s="32">
        <f t="shared" si="0"/>
        <v>93.846153846153854</v>
      </c>
      <c r="I39" s="6">
        <f t="shared" si="1"/>
        <v>-6.6666666666666572</v>
      </c>
      <c r="J39" s="14">
        <f t="shared" si="5"/>
        <v>100</v>
      </c>
      <c r="K39" s="17">
        <f t="shared" si="2"/>
        <v>0</v>
      </c>
      <c r="L39" s="20">
        <f t="shared" si="3"/>
        <v>89.139344262295069</v>
      </c>
      <c r="M39" s="100">
        <f t="shared" si="7"/>
        <v>-11.041666666666671</v>
      </c>
      <c r="N39" s="187">
        <f>SUM(L39:L45)/6</f>
        <v>89.422760978255369</v>
      </c>
      <c r="O39" s="184">
        <f>SUM(M39:M45)/6</f>
        <v>-70.211111111111123</v>
      </c>
    </row>
    <row r="40" spans="1:15" ht="18.75" x14ac:dyDescent="0.3">
      <c r="A40" s="3" t="s">
        <v>28</v>
      </c>
      <c r="B40" s="103" t="s">
        <v>6</v>
      </c>
      <c r="C40" s="103"/>
      <c r="D40" s="13">
        <v>112.5</v>
      </c>
      <c r="E40" s="95">
        <v>95.0625</v>
      </c>
      <c r="F40" s="13">
        <v>132.33333333333334</v>
      </c>
      <c r="G40" s="95">
        <v>92.0625</v>
      </c>
      <c r="H40" s="33">
        <f t="shared" si="0"/>
        <v>117.62962962962963</v>
      </c>
      <c r="I40" s="28">
        <f t="shared" si="1"/>
        <v>19.833333333333343</v>
      </c>
      <c r="J40" s="14">
        <f t="shared" si="5"/>
        <v>96.844181459566073</v>
      </c>
      <c r="K40" s="17">
        <f t="shared" si="2"/>
        <v>-3</v>
      </c>
      <c r="L40" s="20">
        <f t="shared" si="3"/>
        <v>69.568639798488661</v>
      </c>
      <c r="M40" s="100">
        <f t="shared" si="7"/>
        <v>-40.270833333333343</v>
      </c>
      <c r="N40" s="187"/>
      <c r="O40" s="184"/>
    </row>
    <row r="41" spans="1:15" ht="18.75" x14ac:dyDescent="0.3">
      <c r="A41" s="3" t="s">
        <v>29</v>
      </c>
      <c r="B41" s="103" t="s">
        <v>6</v>
      </c>
      <c r="C41" s="103"/>
      <c r="D41" s="13">
        <v>91</v>
      </c>
      <c r="E41" s="95">
        <v>83.075000000000003</v>
      </c>
      <c r="F41" s="13">
        <v>91</v>
      </c>
      <c r="G41" s="95">
        <v>81.5</v>
      </c>
      <c r="H41" s="32">
        <f t="shared" si="0"/>
        <v>100</v>
      </c>
      <c r="I41" s="6">
        <f t="shared" si="1"/>
        <v>0</v>
      </c>
      <c r="J41" s="14">
        <f t="shared" si="5"/>
        <v>98.104122780619917</v>
      </c>
      <c r="K41" s="17">
        <f t="shared" si="2"/>
        <v>-1.5750000000000028</v>
      </c>
      <c r="L41" s="20">
        <f t="shared" si="3"/>
        <v>89.560439560439562</v>
      </c>
      <c r="M41" s="100">
        <f t="shared" si="7"/>
        <v>-9.5</v>
      </c>
      <c r="N41" s="187"/>
      <c r="O41" s="184"/>
    </row>
    <row r="42" spans="1:15" ht="18.75" x14ac:dyDescent="0.3">
      <c r="A42" s="3" t="s">
        <v>30</v>
      </c>
      <c r="B42" s="103" t="s">
        <v>6</v>
      </c>
      <c r="C42" s="103"/>
      <c r="D42" s="13">
        <v>144.33333333333334</v>
      </c>
      <c r="E42" s="95">
        <v>101.25</v>
      </c>
      <c r="F42" s="13">
        <v>126</v>
      </c>
      <c r="G42" s="95">
        <v>101.25</v>
      </c>
      <c r="H42" s="32">
        <f t="shared" si="0"/>
        <v>87.297921478060033</v>
      </c>
      <c r="I42" s="6">
        <f t="shared" si="1"/>
        <v>-18.333333333333343</v>
      </c>
      <c r="J42" s="14">
        <f t="shared" si="5"/>
        <v>100</v>
      </c>
      <c r="K42" s="17">
        <f t="shared" si="2"/>
        <v>0</v>
      </c>
      <c r="L42" s="20">
        <f t="shared" si="3"/>
        <v>80.357142857142861</v>
      </c>
      <c r="M42" s="100">
        <f t="shared" si="7"/>
        <v>-24.75</v>
      </c>
      <c r="N42" s="187"/>
      <c r="O42" s="184"/>
    </row>
    <row r="43" spans="1:15" ht="18.75" x14ac:dyDescent="0.3">
      <c r="A43" s="3" t="s">
        <v>64</v>
      </c>
      <c r="B43" s="103" t="s">
        <v>6</v>
      </c>
      <c r="C43" s="103"/>
      <c r="D43" s="13">
        <v>99.333333333333329</v>
      </c>
      <c r="E43" s="95">
        <v>76.662499999999994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77.177013422818789</v>
      </c>
      <c r="M43" s="100">
        <f t="shared" si="7"/>
        <v>-22.670833333333334</v>
      </c>
      <c r="N43" s="187"/>
      <c r="O43" s="184"/>
    </row>
    <row r="44" spans="1:15" ht="37.5" x14ac:dyDescent="0.3">
      <c r="A44" s="3" t="s">
        <v>31</v>
      </c>
      <c r="B44" s="103" t="s">
        <v>6</v>
      </c>
      <c r="C44" s="103" t="s">
        <v>52</v>
      </c>
      <c r="D44" s="13">
        <v>472.5</v>
      </c>
      <c r="E44" s="95">
        <v>288.63333333333333</v>
      </c>
      <c r="F44" s="13">
        <v>450</v>
      </c>
      <c r="G44" s="95">
        <v>288.63333333333333</v>
      </c>
      <c r="H44" s="32">
        <f t="shared" si="0"/>
        <v>95.238095238095227</v>
      </c>
      <c r="I44" s="6">
        <f t="shared" si="1"/>
        <v>-22.5</v>
      </c>
      <c r="J44" s="14">
        <f t="shared" si="5"/>
        <v>100</v>
      </c>
      <c r="K44" s="17">
        <f t="shared" si="2"/>
        <v>0</v>
      </c>
      <c r="L44" s="20">
        <f t="shared" si="3"/>
        <v>64.140740740740739</v>
      </c>
      <c r="M44" s="100">
        <f t="shared" si="7"/>
        <v>-161.36666666666667</v>
      </c>
      <c r="N44" s="187"/>
      <c r="O44" s="184"/>
    </row>
    <row r="45" spans="1:15" ht="37.5" x14ac:dyDescent="0.3">
      <c r="A45" s="3" t="s">
        <v>46</v>
      </c>
      <c r="B45" s="103" t="s">
        <v>6</v>
      </c>
      <c r="C45" s="103" t="s">
        <v>52</v>
      </c>
      <c r="D45" s="13">
        <v>457</v>
      </c>
      <c r="E45" s="95">
        <v>302.33333333333331</v>
      </c>
      <c r="F45" s="13">
        <v>454</v>
      </c>
      <c r="G45" s="95">
        <v>302.33333333333331</v>
      </c>
      <c r="H45" s="32">
        <f t="shared" si="0"/>
        <v>99.343544857768052</v>
      </c>
      <c r="I45" s="6">
        <f t="shared" si="1"/>
        <v>-3</v>
      </c>
      <c r="J45" s="14">
        <f t="shared" si="5"/>
        <v>100</v>
      </c>
      <c r="K45" s="17">
        <f t="shared" si="2"/>
        <v>0</v>
      </c>
      <c r="L45" s="20">
        <f t="shared" si="3"/>
        <v>66.593245227606459</v>
      </c>
      <c r="M45" s="100">
        <f t="shared" si="7"/>
        <v>-151.66666666666669</v>
      </c>
      <c r="N45" s="187"/>
      <c r="O45" s="184"/>
    </row>
    <row r="46" spans="1:15" ht="18.75" x14ac:dyDescent="0.3">
      <c r="A46" s="3" t="s">
        <v>32</v>
      </c>
      <c r="B46" s="103" t="s">
        <v>6</v>
      </c>
      <c r="C46" s="103" t="s">
        <v>60</v>
      </c>
      <c r="D46" s="13">
        <v>314.33333333333331</v>
      </c>
      <c r="E46" s="95">
        <v>220.16666666666666</v>
      </c>
      <c r="F46" s="13">
        <v>354.66666666666669</v>
      </c>
      <c r="G46" s="95">
        <v>195.83333333333334</v>
      </c>
      <c r="H46" s="33">
        <f t="shared" si="0"/>
        <v>112.83138918345705</v>
      </c>
      <c r="I46" s="28">
        <f t="shared" si="1"/>
        <v>40.333333333333371</v>
      </c>
      <c r="J46" s="14">
        <f t="shared" si="5"/>
        <v>88.947766843300542</v>
      </c>
      <c r="K46" s="17">
        <f t="shared" si="2"/>
        <v>-24.333333333333314</v>
      </c>
      <c r="L46" s="20">
        <f t="shared" si="3"/>
        <v>55.216165413533837</v>
      </c>
      <c r="M46" s="100">
        <f t="shared" si="7"/>
        <v>-158.83333333333334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82.213499245866814</v>
      </c>
      <c r="M47" s="19">
        <f>SUM(M6:M46)/40</f>
        <v>-118.82502083333331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F6" sqref="F6:G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05"/>
      <c r="D4" s="175" t="s">
        <v>1</v>
      </c>
      <c r="E4" s="175"/>
      <c r="F4" s="175"/>
      <c r="G4" s="175"/>
      <c r="H4" s="175" t="s">
        <v>91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0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06"/>
      <c r="D6" s="190">
        <v>46071</v>
      </c>
      <c r="E6" s="183"/>
      <c r="F6" s="190">
        <v>46078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0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07" t="s">
        <v>6</v>
      </c>
      <c r="C7" s="107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04">
        <f t="shared" ref="L7:L46" si="3">G7/F7*100</f>
        <v>0</v>
      </c>
      <c r="M7" s="104">
        <f t="shared" ref="M7:M16" si="4">G7-F7</f>
        <v>-963</v>
      </c>
      <c r="N7" s="187">
        <f>SUM(L7:L12)/5</f>
        <v>82.558177624513689</v>
      </c>
      <c r="O7" s="184">
        <f>SUM(M7:M12)/5</f>
        <v>-295.69166666666672</v>
      </c>
    </row>
    <row r="8" spans="1:15" ht="18.75" x14ac:dyDescent="0.3">
      <c r="A8" s="3" t="s">
        <v>50</v>
      </c>
      <c r="B8" s="107" t="s">
        <v>6</v>
      </c>
      <c r="C8" s="107"/>
      <c r="D8" s="13">
        <v>874.66666666666663</v>
      </c>
      <c r="E8" s="95">
        <v>816.875</v>
      </c>
      <c r="F8" s="13">
        <v>765.33333333333337</v>
      </c>
      <c r="G8" s="95">
        <v>816.875</v>
      </c>
      <c r="H8" s="32">
        <f t="shared" si="0"/>
        <v>87.500000000000014</v>
      </c>
      <c r="I8" s="6">
        <f t="shared" si="1"/>
        <v>-109.33333333333326</v>
      </c>
      <c r="J8" s="14">
        <f t="shared" ref="J8:J46" si="5">G8/E8*100</f>
        <v>100</v>
      </c>
      <c r="K8" s="17">
        <f t="shared" si="2"/>
        <v>0</v>
      </c>
      <c r="L8" s="20">
        <f t="shared" si="3"/>
        <v>106.73453832752612</v>
      </c>
      <c r="M8" s="104">
        <f t="shared" si="4"/>
        <v>51.541666666666629</v>
      </c>
      <c r="N8" s="187"/>
      <c r="O8" s="184"/>
    </row>
    <row r="9" spans="1:15" ht="18.75" x14ac:dyDescent="0.3">
      <c r="A9" s="3" t="s">
        <v>10</v>
      </c>
      <c r="B9" s="107" t="s">
        <v>6</v>
      </c>
      <c r="C9" s="107"/>
      <c r="D9" s="13">
        <v>590.5</v>
      </c>
      <c r="E9" s="95">
        <v>267.33333333333331</v>
      </c>
      <c r="F9" s="13">
        <v>534.33333333333337</v>
      </c>
      <c r="G9" s="95">
        <v>267.33333333333331</v>
      </c>
      <c r="H9" s="32">
        <f t="shared" si="0"/>
        <v>90.488286762630537</v>
      </c>
      <c r="I9" s="6">
        <f t="shared" si="1"/>
        <v>-56.166666666666629</v>
      </c>
      <c r="J9" s="14">
        <f t="shared" si="5"/>
        <v>100</v>
      </c>
      <c r="K9" s="17">
        <f t="shared" si="2"/>
        <v>0</v>
      </c>
      <c r="L9" s="20">
        <f t="shared" si="3"/>
        <v>50.031191515907672</v>
      </c>
      <c r="M9" s="104">
        <f t="shared" si="4"/>
        <v>-267.00000000000006</v>
      </c>
      <c r="N9" s="187"/>
      <c r="O9" s="184"/>
    </row>
    <row r="10" spans="1:15" ht="18.75" x14ac:dyDescent="0.3">
      <c r="A10" s="3" t="s">
        <v>7</v>
      </c>
      <c r="B10" s="107" t="s">
        <v>6</v>
      </c>
      <c r="C10" s="107"/>
      <c r="D10" s="13">
        <v>559.33333333333337</v>
      </c>
      <c r="E10" s="95">
        <v>468.75</v>
      </c>
      <c r="F10" s="13">
        <v>559.33333333333337</v>
      </c>
      <c r="G10" s="95">
        <v>459.5</v>
      </c>
      <c r="H10" s="32">
        <f t="shared" si="0"/>
        <v>100</v>
      </c>
      <c r="I10" s="6">
        <f t="shared" si="1"/>
        <v>0</v>
      </c>
      <c r="J10" s="14">
        <f t="shared" si="5"/>
        <v>98.026666666666657</v>
      </c>
      <c r="K10" s="17">
        <f t="shared" si="2"/>
        <v>-9.25</v>
      </c>
      <c r="L10" s="20">
        <f t="shared" si="3"/>
        <v>82.151370679380207</v>
      </c>
      <c r="M10" s="104">
        <f t="shared" si="4"/>
        <v>-99.833333333333371</v>
      </c>
      <c r="N10" s="187"/>
      <c r="O10" s="184"/>
    </row>
    <row r="11" spans="1:15" ht="18.75" x14ac:dyDescent="0.3">
      <c r="A11" s="3" t="s">
        <v>11</v>
      </c>
      <c r="B11" s="107" t="s">
        <v>6</v>
      </c>
      <c r="C11" s="107"/>
      <c r="D11" s="13">
        <v>365</v>
      </c>
      <c r="E11" s="95">
        <v>349.33333333333331</v>
      </c>
      <c r="F11" s="13">
        <v>375</v>
      </c>
      <c r="G11" s="95">
        <v>349.33333333333331</v>
      </c>
      <c r="H11" s="32">
        <f t="shared" si="0"/>
        <v>102.73972602739727</v>
      </c>
      <c r="I11" s="6">
        <f t="shared" si="1"/>
        <v>10</v>
      </c>
      <c r="J11" s="14">
        <f t="shared" si="5"/>
        <v>100</v>
      </c>
      <c r="K11" s="17">
        <f t="shared" si="2"/>
        <v>0</v>
      </c>
      <c r="L11" s="20">
        <f t="shared" si="3"/>
        <v>93.155555555555551</v>
      </c>
      <c r="M11" s="104">
        <f t="shared" si="4"/>
        <v>-25.666666666666686</v>
      </c>
      <c r="N11" s="187"/>
      <c r="O11" s="184"/>
    </row>
    <row r="12" spans="1:15" ht="18.75" x14ac:dyDescent="0.3">
      <c r="A12" s="3" t="s">
        <v>12</v>
      </c>
      <c r="B12" s="107" t="s">
        <v>6</v>
      </c>
      <c r="C12" s="107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104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107" t="s">
        <v>6</v>
      </c>
      <c r="C13" s="107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104">
        <f t="shared" si="4"/>
        <v>14</v>
      </c>
      <c r="N13" s="18"/>
      <c r="O13" s="2"/>
    </row>
    <row r="14" spans="1:15" ht="18.75" x14ac:dyDescent="0.3">
      <c r="A14" s="3" t="s">
        <v>67</v>
      </c>
      <c r="B14" s="107" t="s">
        <v>6</v>
      </c>
      <c r="C14" s="107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104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107" t="s">
        <v>6</v>
      </c>
      <c r="C15" s="107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104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107" t="s">
        <v>6</v>
      </c>
      <c r="C16" s="107" t="s">
        <v>65</v>
      </c>
      <c r="D16" s="13">
        <v>1348.6666666666667</v>
      </c>
      <c r="E16" s="95">
        <v>1074.3633333333335</v>
      </c>
      <c r="F16" s="13">
        <v>1373.6666666666667</v>
      </c>
      <c r="G16" s="95">
        <v>1074.3633333333335</v>
      </c>
      <c r="H16" s="32">
        <f t="shared" si="0"/>
        <v>101.85368264953041</v>
      </c>
      <c r="I16" s="11">
        <f t="shared" si="1"/>
        <v>25</v>
      </c>
      <c r="J16" s="14">
        <f t="shared" si="5"/>
        <v>100</v>
      </c>
      <c r="K16" s="17">
        <f t="shared" si="2"/>
        <v>0</v>
      </c>
      <c r="L16" s="20">
        <f t="shared" si="3"/>
        <v>78.211356466876978</v>
      </c>
      <c r="M16" s="104">
        <f t="shared" si="4"/>
        <v>-299.30333333333328</v>
      </c>
      <c r="N16" s="187">
        <f>SUM(L16:L22)/7</f>
        <v>84.567415238850998</v>
      </c>
      <c r="O16" s="184">
        <f>SUM(M16:M22)/7</f>
        <v>-123.48011904761906</v>
      </c>
    </row>
    <row r="17" spans="1:15" ht="18.75" x14ac:dyDescent="0.3">
      <c r="A17" s="3" t="s">
        <v>35</v>
      </c>
      <c r="B17" s="107" t="s">
        <v>8</v>
      </c>
      <c r="C17" s="107" t="s">
        <v>48</v>
      </c>
      <c r="D17" s="13">
        <v>228.41666666666666</v>
      </c>
      <c r="E17" s="95">
        <v>196.36666666666667</v>
      </c>
      <c r="F17" s="13">
        <v>228.41666666666666</v>
      </c>
      <c r="G17" s="95">
        <v>199.51666666666668</v>
      </c>
      <c r="H17" s="32">
        <f t="shared" si="0"/>
        <v>100</v>
      </c>
      <c r="I17" s="6">
        <f t="shared" si="1"/>
        <v>0</v>
      </c>
      <c r="J17" s="14">
        <f t="shared" si="5"/>
        <v>101.60414191139027</v>
      </c>
      <c r="K17" s="17">
        <f t="shared" si="2"/>
        <v>3.1500000000000057</v>
      </c>
      <c r="L17" s="20">
        <f t="shared" si="3"/>
        <v>87.347683327252838</v>
      </c>
      <c r="M17" s="104">
        <f>G18-F18</f>
        <v>-62.166666666666686</v>
      </c>
      <c r="N17" s="187"/>
      <c r="O17" s="184"/>
    </row>
    <row r="18" spans="1:15" ht="18.75" x14ac:dyDescent="0.3">
      <c r="A18" s="3" t="s">
        <v>36</v>
      </c>
      <c r="B18" s="107" t="s">
        <v>6</v>
      </c>
      <c r="C18" s="107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104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107" t="s">
        <v>6</v>
      </c>
      <c r="C19" s="107" t="s">
        <v>52</v>
      </c>
      <c r="D19" s="13">
        <v>673.58</v>
      </c>
      <c r="E19" s="95">
        <v>499.64750000000004</v>
      </c>
      <c r="F19" s="13">
        <v>579.58000000000004</v>
      </c>
      <c r="G19" s="95">
        <v>499.64750000000004</v>
      </c>
      <c r="H19" s="32">
        <f t="shared" si="0"/>
        <v>86.044716292051433</v>
      </c>
      <c r="I19" s="6">
        <f t="shared" si="1"/>
        <v>-94</v>
      </c>
      <c r="J19" s="14">
        <f t="shared" si="5"/>
        <v>100</v>
      </c>
      <c r="K19" s="17">
        <f t="shared" si="2"/>
        <v>0</v>
      </c>
      <c r="L19" s="20">
        <f t="shared" si="3"/>
        <v>86.208547568929234</v>
      </c>
      <c r="M19" s="104">
        <f t="shared" si="6"/>
        <v>-79.932500000000005</v>
      </c>
      <c r="N19" s="187"/>
      <c r="O19" s="184"/>
    </row>
    <row r="20" spans="1:15" ht="38.25" customHeight="1" x14ac:dyDescent="0.3">
      <c r="A20" s="3" t="s">
        <v>38</v>
      </c>
      <c r="B20" s="107" t="s">
        <v>6</v>
      </c>
      <c r="C20" s="107" t="s">
        <v>52</v>
      </c>
      <c r="D20" s="13">
        <v>777</v>
      </c>
      <c r="E20" s="95">
        <v>687</v>
      </c>
      <c r="F20" s="13">
        <v>752</v>
      </c>
      <c r="G20" s="95">
        <v>687</v>
      </c>
      <c r="H20" s="32">
        <f t="shared" si="0"/>
        <v>96.782496782496779</v>
      </c>
      <c r="I20" s="6">
        <f t="shared" si="1"/>
        <v>-25</v>
      </c>
      <c r="J20" s="14">
        <f t="shared" si="5"/>
        <v>100</v>
      </c>
      <c r="K20" s="17">
        <f t="shared" si="2"/>
        <v>0</v>
      </c>
      <c r="L20" s="20">
        <f t="shared" si="3"/>
        <v>91.356382978723403</v>
      </c>
      <c r="M20" s="104">
        <f t="shared" si="6"/>
        <v>-65</v>
      </c>
      <c r="N20" s="187"/>
      <c r="O20" s="184"/>
    </row>
    <row r="21" spans="1:15" ht="37.5" x14ac:dyDescent="0.3">
      <c r="A21" s="3" t="s">
        <v>16</v>
      </c>
      <c r="B21" s="107" t="s">
        <v>8</v>
      </c>
      <c r="C21" s="107" t="s">
        <v>52</v>
      </c>
      <c r="D21" s="13">
        <v>123.33333333333333</v>
      </c>
      <c r="E21" s="95">
        <v>112.625</v>
      </c>
      <c r="F21" s="13">
        <v>127.33333333333333</v>
      </c>
      <c r="G21" s="95">
        <v>112.625</v>
      </c>
      <c r="H21" s="33">
        <f t="shared" si="0"/>
        <v>103.24324324324323</v>
      </c>
      <c r="I21" s="28">
        <f t="shared" si="1"/>
        <v>4</v>
      </c>
      <c r="J21" s="14">
        <f t="shared" si="5"/>
        <v>100</v>
      </c>
      <c r="K21" s="17">
        <f t="shared" si="2"/>
        <v>0</v>
      </c>
      <c r="L21" s="20">
        <f t="shared" si="3"/>
        <v>88.448952879581157</v>
      </c>
      <c r="M21" s="104">
        <f t="shared" si="6"/>
        <v>-14.708333333333329</v>
      </c>
      <c r="N21" s="187"/>
      <c r="O21" s="184"/>
    </row>
    <row r="22" spans="1:15" ht="18.75" x14ac:dyDescent="0.3">
      <c r="A22" s="3" t="s">
        <v>39</v>
      </c>
      <c r="B22" s="107" t="s">
        <v>6</v>
      </c>
      <c r="C22" s="107"/>
      <c r="D22" s="13">
        <v>1049</v>
      </c>
      <c r="E22" s="95">
        <v>783.91666666666663</v>
      </c>
      <c r="F22" s="13">
        <v>1065</v>
      </c>
      <c r="G22" s="95">
        <v>783.91666666666663</v>
      </c>
      <c r="H22" s="32">
        <f t="shared" si="0"/>
        <v>101.52526215443278</v>
      </c>
      <c r="I22" s="6">
        <f t="shared" si="1"/>
        <v>16</v>
      </c>
      <c r="J22" s="14">
        <f t="shared" si="5"/>
        <v>100</v>
      </c>
      <c r="K22" s="17">
        <f t="shared" si="2"/>
        <v>0</v>
      </c>
      <c r="L22" s="20">
        <f t="shared" si="3"/>
        <v>73.607198748043814</v>
      </c>
      <c r="M22" s="104">
        <f t="shared" si="6"/>
        <v>-281.08333333333337</v>
      </c>
      <c r="N22" s="187"/>
      <c r="O22" s="184"/>
    </row>
    <row r="23" spans="1:15" ht="18.75" x14ac:dyDescent="0.3">
      <c r="A23" s="3" t="s">
        <v>17</v>
      </c>
      <c r="B23" s="107" t="s">
        <v>9</v>
      </c>
      <c r="C23" s="107"/>
      <c r="D23" s="13">
        <v>183</v>
      </c>
      <c r="E23" s="95">
        <v>167.66666666666666</v>
      </c>
      <c r="F23" s="13">
        <v>176.33333333333334</v>
      </c>
      <c r="G23" s="95">
        <v>167.66666666666666</v>
      </c>
      <c r="H23" s="32">
        <f t="shared" si="0"/>
        <v>96.357012750455368</v>
      </c>
      <c r="I23" s="6">
        <f t="shared" si="1"/>
        <v>-6.6666666666666572</v>
      </c>
      <c r="J23" s="14">
        <f t="shared" si="5"/>
        <v>100</v>
      </c>
      <c r="K23" s="17">
        <f t="shared" si="2"/>
        <v>0</v>
      </c>
      <c r="L23" s="20">
        <f t="shared" si="3"/>
        <v>95.085066162570868</v>
      </c>
      <c r="M23" s="104">
        <f t="shared" si="6"/>
        <v>-8.6666666666666856</v>
      </c>
      <c r="N23" s="18"/>
      <c r="O23" s="2"/>
    </row>
    <row r="24" spans="1:15" ht="18.75" x14ac:dyDescent="0.3">
      <c r="A24" s="3" t="s">
        <v>18</v>
      </c>
      <c r="B24" s="107" t="s">
        <v>6</v>
      </c>
      <c r="C24" s="107" t="s">
        <v>53</v>
      </c>
      <c r="D24" s="13">
        <v>109.33333333333333</v>
      </c>
      <c r="E24" s="95">
        <v>96.694999999999993</v>
      </c>
      <c r="F24" s="13">
        <v>111</v>
      </c>
      <c r="G24" s="95">
        <v>96.694999999999993</v>
      </c>
      <c r="H24" s="32">
        <f t="shared" si="0"/>
        <v>101.52439024390245</v>
      </c>
      <c r="I24" s="6">
        <f t="shared" si="1"/>
        <v>1.6666666666666714</v>
      </c>
      <c r="J24" s="14">
        <f t="shared" si="5"/>
        <v>100</v>
      </c>
      <c r="K24" s="17">
        <f t="shared" si="2"/>
        <v>0</v>
      </c>
      <c r="L24" s="20">
        <f t="shared" si="3"/>
        <v>87.112612612612608</v>
      </c>
      <c r="M24" s="104">
        <f t="shared" si="6"/>
        <v>-14.305000000000007</v>
      </c>
      <c r="N24" s="18"/>
      <c r="O24" s="2"/>
    </row>
    <row r="25" spans="1:15" ht="56.25" x14ac:dyDescent="0.3">
      <c r="A25" s="3" t="s">
        <v>19</v>
      </c>
      <c r="B25" s="107" t="s">
        <v>6</v>
      </c>
      <c r="C25" s="107" t="s">
        <v>54</v>
      </c>
      <c r="D25" s="13">
        <v>365</v>
      </c>
      <c r="E25" s="95">
        <v>283.40499999999997</v>
      </c>
      <c r="F25" s="13">
        <v>352.33333333333331</v>
      </c>
      <c r="G25" s="95">
        <v>283.40499999999997</v>
      </c>
      <c r="H25" s="32">
        <f t="shared" si="0"/>
        <v>96.529680365296798</v>
      </c>
      <c r="I25" s="6">
        <f t="shared" si="1"/>
        <v>-12.666666666666686</v>
      </c>
      <c r="J25" s="14">
        <f t="shared" si="5"/>
        <v>100</v>
      </c>
      <c r="K25" s="17">
        <f t="shared" si="2"/>
        <v>0</v>
      </c>
      <c r="L25" s="20">
        <f t="shared" si="3"/>
        <v>80.436613055818356</v>
      </c>
      <c r="M25" s="104">
        <f t="shared" si="6"/>
        <v>-68.928333333333342</v>
      </c>
      <c r="N25" s="18"/>
      <c r="O25" s="2"/>
    </row>
    <row r="26" spans="1:15" ht="56.25" x14ac:dyDescent="0.3">
      <c r="A26" s="3" t="s">
        <v>40</v>
      </c>
      <c r="B26" s="107" t="s">
        <v>6</v>
      </c>
      <c r="C26" s="107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104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107" t="s">
        <v>6</v>
      </c>
      <c r="C27" s="107" t="s">
        <v>56</v>
      </c>
      <c r="D27" s="13">
        <v>1563.3333333333333</v>
      </c>
      <c r="E27" s="95">
        <v>1190.1500000000001</v>
      </c>
      <c r="F27" s="13">
        <v>920</v>
      </c>
      <c r="G27" s="95">
        <v>1190.1500000000001</v>
      </c>
      <c r="H27" s="32">
        <f t="shared" si="0"/>
        <v>58.848614072494676</v>
      </c>
      <c r="I27" s="6">
        <f t="shared" si="1"/>
        <v>-643.33333333333326</v>
      </c>
      <c r="J27" s="14">
        <f t="shared" si="5"/>
        <v>100</v>
      </c>
      <c r="K27" s="17">
        <f t="shared" si="2"/>
        <v>0</v>
      </c>
      <c r="L27" s="20">
        <f t="shared" si="3"/>
        <v>129.36413043478262</v>
      </c>
      <c r="M27" s="104">
        <f t="shared" si="6"/>
        <v>270.15000000000009</v>
      </c>
      <c r="N27" s="18"/>
      <c r="O27" s="2"/>
    </row>
    <row r="28" spans="1:15" ht="18.75" x14ac:dyDescent="0.3">
      <c r="A28" s="3" t="s">
        <v>21</v>
      </c>
      <c r="B28" s="107" t="s">
        <v>6</v>
      </c>
      <c r="C28" s="107"/>
      <c r="D28" s="13">
        <v>57.666666666666664</v>
      </c>
      <c r="E28" s="95">
        <v>48.5</v>
      </c>
      <c r="F28" s="13">
        <v>49.333333333333336</v>
      </c>
      <c r="G28" s="95">
        <v>48.5</v>
      </c>
      <c r="H28" s="32">
        <f t="shared" si="0"/>
        <v>85.549132947976886</v>
      </c>
      <c r="I28" s="6">
        <f t="shared" si="1"/>
        <v>-8.3333333333333286</v>
      </c>
      <c r="J28" s="14">
        <f t="shared" si="5"/>
        <v>100</v>
      </c>
      <c r="K28" s="17">
        <f t="shared" si="2"/>
        <v>0</v>
      </c>
      <c r="L28" s="20">
        <f t="shared" si="3"/>
        <v>98.310810810810807</v>
      </c>
      <c r="M28" s="104">
        <f>G29-F29</f>
        <v>-346.06999999999971</v>
      </c>
      <c r="N28" s="18"/>
      <c r="O28" s="2"/>
    </row>
    <row r="29" spans="1:15" ht="18.75" x14ac:dyDescent="0.3">
      <c r="A29" s="3" t="s">
        <v>22</v>
      </c>
      <c r="B29" s="107" t="s">
        <v>6</v>
      </c>
      <c r="C29" s="107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104">
        <f>G29-F29</f>
        <v>-346.06999999999971</v>
      </c>
      <c r="N29" s="18"/>
      <c r="O29" s="2"/>
    </row>
    <row r="30" spans="1:15" ht="18.75" x14ac:dyDescent="0.3">
      <c r="A30" s="3" t="s">
        <v>23</v>
      </c>
      <c r="B30" s="107" t="s">
        <v>6</v>
      </c>
      <c r="C30" s="107" t="s">
        <v>58</v>
      </c>
      <c r="D30" s="13">
        <v>61.666666666666664</v>
      </c>
      <c r="E30" s="95">
        <v>57.225000000000001</v>
      </c>
      <c r="F30" s="13">
        <v>61.666666666666664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104">
        <f>G31-F31</f>
        <v>-26.666666666666671</v>
      </c>
      <c r="N30" s="18"/>
      <c r="O30" s="2"/>
    </row>
    <row r="31" spans="1:15" ht="37.5" x14ac:dyDescent="0.3">
      <c r="A31" s="3" t="s">
        <v>24</v>
      </c>
      <c r="B31" s="107" t="s">
        <v>6</v>
      </c>
      <c r="C31" s="107"/>
      <c r="D31" s="13">
        <v>110</v>
      </c>
      <c r="E31" s="95">
        <v>83.333333333333329</v>
      </c>
      <c r="F31" s="13">
        <v>110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104">
        <f t="shared" ref="M31:M46" si="7">G31-F31</f>
        <v>-26.666666666666671</v>
      </c>
      <c r="N31" s="187">
        <f>SUM(L31:L32)/2</f>
        <v>74.358470644783239</v>
      </c>
      <c r="O31" s="184">
        <f>SUM(M31:M32)/2</f>
        <v>-28.505833333333328</v>
      </c>
    </row>
    <row r="32" spans="1:15" ht="37.5" x14ac:dyDescent="0.3">
      <c r="A32" s="3" t="s">
        <v>0</v>
      </c>
      <c r="B32" s="107" t="s">
        <v>6</v>
      </c>
      <c r="C32" s="107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04">
        <f t="shared" si="3"/>
        <v>72.959365531990741</v>
      </c>
      <c r="M32" s="104">
        <f t="shared" si="7"/>
        <v>-30.344999999999985</v>
      </c>
      <c r="N32" s="187"/>
      <c r="O32" s="184"/>
    </row>
    <row r="33" spans="1:15" ht="18.75" x14ac:dyDescent="0.3">
      <c r="A33" s="3" t="s">
        <v>25</v>
      </c>
      <c r="B33" s="107" t="s">
        <v>6</v>
      </c>
      <c r="C33" s="107" t="s">
        <v>53</v>
      </c>
      <c r="D33" s="13">
        <v>113.33333333333333</v>
      </c>
      <c r="E33" s="95">
        <v>104.5</v>
      </c>
      <c r="F33" s="13">
        <v>119.33333333333333</v>
      </c>
      <c r="G33" s="95">
        <v>104.5</v>
      </c>
      <c r="H33" s="33">
        <f t="shared" si="0"/>
        <v>105.29411764705883</v>
      </c>
      <c r="I33" s="28">
        <f t="shared" si="1"/>
        <v>6</v>
      </c>
      <c r="J33" s="14">
        <f t="shared" si="5"/>
        <v>100</v>
      </c>
      <c r="K33" s="17">
        <f t="shared" si="2"/>
        <v>0</v>
      </c>
      <c r="L33" s="20">
        <f t="shared" si="3"/>
        <v>87.569832402234638</v>
      </c>
      <c r="M33" s="104">
        <f t="shared" si="7"/>
        <v>-14.833333333333329</v>
      </c>
      <c r="N33" s="187">
        <f>SUM(L33:L38)/6</f>
        <v>82.700615598698178</v>
      </c>
      <c r="O33" s="184">
        <f>SUM(M33:M38)/6</f>
        <v>-27.091250000000002</v>
      </c>
    </row>
    <row r="34" spans="1:15" ht="18.75" x14ac:dyDescent="0.3">
      <c r="A34" s="3" t="s">
        <v>63</v>
      </c>
      <c r="B34" s="107" t="s">
        <v>6</v>
      </c>
      <c r="C34" s="107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104">
        <f t="shared" si="7"/>
        <v>-10.827500000000001</v>
      </c>
      <c r="N34" s="187"/>
      <c r="O34" s="184"/>
    </row>
    <row r="35" spans="1:15" ht="18.75" x14ac:dyDescent="0.3">
      <c r="A35" s="3" t="s">
        <v>26</v>
      </c>
      <c r="B35" s="107" t="s">
        <v>6</v>
      </c>
      <c r="C35" s="107" t="s">
        <v>59</v>
      </c>
      <c r="D35" s="13">
        <v>71.333333333333329</v>
      </c>
      <c r="E35" s="95">
        <v>69.900000000000006</v>
      </c>
      <c r="F35" s="13">
        <v>79.666666666666671</v>
      </c>
      <c r="G35" s="95">
        <v>69.900000000000006</v>
      </c>
      <c r="H35" s="33">
        <f t="shared" si="0"/>
        <v>111.68224299065422</v>
      </c>
      <c r="I35" s="28">
        <f t="shared" si="1"/>
        <v>8.3333333333333428</v>
      </c>
      <c r="J35" s="14">
        <f t="shared" si="5"/>
        <v>100</v>
      </c>
      <c r="K35" s="17">
        <f t="shared" si="2"/>
        <v>0</v>
      </c>
      <c r="L35" s="20">
        <f t="shared" si="3"/>
        <v>87.740585774058573</v>
      </c>
      <c r="M35" s="104">
        <f t="shared" si="7"/>
        <v>-9.7666666666666657</v>
      </c>
      <c r="N35" s="187"/>
      <c r="O35" s="184"/>
    </row>
    <row r="36" spans="1:15" ht="18.75" x14ac:dyDescent="0.3">
      <c r="A36" s="3" t="s">
        <v>42</v>
      </c>
      <c r="B36" s="107" t="s">
        <v>6</v>
      </c>
      <c r="C36" s="107" t="s">
        <v>53</v>
      </c>
      <c r="D36" s="13">
        <v>81.333333333333329</v>
      </c>
      <c r="E36" s="95">
        <v>72.25</v>
      </c>
      <c r="F36" s="13">
        <v>81.333333333333329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88.831967213114766</v>
      </c>
      <c r="M36" s="104">
        <f t="shared" si="7"/>
        <v>-9.0833333333333286</v>
      </c>
      <c r="N36" s="187"/>
      <c r="O36" s="184"/>
    </row>
    <row r="37" spans="1:15" ht="18.75" x14ac:dyDescent="0.3">
      <c r="A37" s="3" t="s">
        <v>43</v>
      </c>
      <c r="B37" s="107" t="s">
        <v>6</v>
      </c>
      <c r="C37" s="107" t="s">
        <v>45</v>
      </c>
      <c r="D37" s="13">
        <v>225.66666666666666</v>
      </c>
      <c r="E37" s="95">
        <v>84.63</v>
      </c>
      <c r="F37" s="13">
        <v>208.33333333333334</v>
      </c>
      <c r="G37" s="95">
        <v>84.63</v>
      </c>
      <c r="H37" s="32">
        <f t="shared" si="0"/>
        <v>92.319054652880368</v>
      </c>
      <c r="I37" s="6">
        <f t="shared" si="1"/>
        <v>-17.333333333333314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04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07" t="s">
        <v>6</v>
      </c>
      <c r="C38" s="107" t="s">
        <v>41</v>
      </c>
      <c r="D38" s="13">
        <v>94.666666666666671</v>
      </c>
      <c r="E38" s="95">
        <v>105.33333333333333</v>
      </c>
      <c r="F38" s="13">
        <v>99.666666666666671</v>
      </c>
      <c r="G38" s="95">
        <v>105.33333333333333</v>
      </c>
      <c r="H38" s="32">
        <f t="shared" si="0"/>
        <v>105.28169014084507</v>
      </c>
      <c r="I38" s="6">
        <f t="shared" si="1"/>
        <v>5</v>
      </c>
      <c r="J38" s="14">
        <f t="shared" si="5"/>
        <v>100</v>
      </c>
      <c r="K38" s="17">
        <f t="shared" si="2"/>
        <v>0</v>
      </c>
      <c r="L38" s="20">
        <f t="shared" si="3"/>
        <v>105.68561872909699</v>
      </c>
      <c r="M38" s="104">
        <f t="shared" si="7"/>
        <v>5.6666666666666572</v>
      </c>
      <c r="N38" s="187"/>
      <c r="O38" s="184"/>
    </row>
    <row r="39" spans="1:15" ht="18.75" x14ac:dyDescent="0.3">
      <c r="A39" s="3" t="s">
        <v>27</v>
      </c>
      <c r="B39" s="107" t="s">
        <v>6</v>
      </c>
      <c r="C39" s="107"/>
      <c r="D39" s="13">
        <v>101.66666666666667</v>
      </c>
      <c r="E39" s="95">
        <v>90.625</v>
      </c>
      <c r="F39" s="13">
        <v>101.66666666666667</v>
      </c>
      <c r="G39" s="95">
        <v>90.625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89.139344262295069</v>
      </c>
      <c r="M39" s="104">
        <f t="shared" si="7"/>
        <v>-11.041666666666671</v>
      </c>
      <c r="N39" s="187">
        <f>SUM(L39:L45)/6</f>
        <v>88.975784945654254</v>
      </c>
      <c r="O39" s="184">
        <f>SUM(M39:M45)/6</f>
        <v>-73.245138888888889</v>
      </c>
    </row>
    <row r="40" spans="1:15" ht="18.75" x14ac:dyDescent="0.3">
      <c r="A40" s="3" t="s">
        <v>28</v>
      </c>
      <c r="B40" s="107" t="s">
        <v>6</v>
      </c>
      <c r="C40" s="107"/>
      <c r="D40" s="13">
        <v>132.33333333333334</v>
      </c>
      <c r="E40" s="95">
        <v>92.0625</v>
      </c>
      <c r="F40" s="13">
        <v>136</v>
      </c>
      <c r="G40" s="95">
        <v>92.0625</v>
      </c>
      <c r="H40" s="32">
        <f t="shared" si="0"/>
        <v>102.77078085642317</v>
      </c>
      <c r="I40" s="6">
        <f t="shared" si="1"/>
        <v>3.6666666666666572</v>
      </c>
      <c r="J40" s="14">
        <f t="shared" si="5"/>
        <v>100</v>
      </c>
      <c r="K40" s="17">
        <f t="shared" si="2"/>
        <v>0</v>
      </c>
      <c r="L40" s="20">
        <f t="shared" si="3"/>
        <v>67.693014705882348</v>
      </c>
      <c r="M40" s="104">
        <f t="shared" si="7"/>
        <v>-43.9375</v>
      </c>
      <c r="N40" s="187"/>
      <c r="O40" s="184"/>
    </row>
    <row r="41" spans="1:15" ht="18.75" x14ac:dyDescent="0.3">
      <c r="A41" s="3" t="s">
        <v>29</v>
      </c>
      <c r="B41" s="107" t="s">
        <v>6</v>
      </c>
      <c r="C41" s="107"/>
      <c r="D41" s="13">
        <v>91</v>
      </c>
      <c r="E41" s="95">
        <v>81.5</v>
      </c>
      <c r="F41" s="13">
        <v>91</v>
      </c>
      <c r="G41" s="95">
        <v>81.5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89.560439560439562</v>
      </c>
      <c r="M41" s="104">
        <f t="shared" si="7"/>
        <v>-9.5</v>
      </c>
      <c r="N41" s="187"/>
      <c r="O41" s="184"/>
    </row>
    <row r="42" spans="1:15" ht="18.75" x14ac:dyDescent="0.3">
      <c r="A42" s="3" t="s">
        <v>30</v>
      </c>
      <c r="B42" s="107" t="s">
        <v>6</v>
      </c>
      <c r="C42" s="107"/>
      <c r="D42" s="13">
        <v>126</v>
      </c>
      <c r="E42" s="95">
        <v>101.25</v>
      </c>
      <c r="F42" s="13">
        <v>126</v>
      </c>
      <c r="G42" s="95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80.357142857142861</v>
      </c>
      <c r="M42" s="104">
        <f t="shared" si="7"/>
        <v>-24.75</v>
      </c>
      <c r="N42" s="187"/>
      <c r="O42" s="184"/>
    </row>
    <row r="43" spans="1:15" ht="18.75" x14ac:dyDescent="0.3">
      <c r="A43" s="3" t="s">
        <v>64</v>
      </c>
      <c r="B43" s="107" t="s">
        <v>6</v>
      </c>
      <c r="C43" s="107"/>
      <c r="D43" s="13">
        <v>99.333333333333329</v>
      </c>
      <c r="E43" s="95">
        <v>76.662499999999994</v>
      </c>
      <c r="F43" s="13">
        <v>99.333333333333329</v>
      </c>
      <c r="G43" s="95">
        <v>78.125</v>
      </c>
      <c r="H43" s="32">
        <f t="shared" si="0"/>
        <v>100</v>
      </c>
      <c r="I43" s="6">
        <f t="shared" si="1"/>
        <v>0</v>
      </c>
      <c r="J43" s="14">
        <f t="shared" si="5"/>
        <v>101.9077123756726</v>
      </c>
      <c r="K43" s="17">
        <f t="shared" si="2"/>
        <v>1.4625000000000057</v>
      </c>
      <c r="L43" s="20">
        <f t="shared" si="3"/>
        <v>78.649328859060404</v>
      </c>
      <c r="M43" s="104">
        <f t="shared" si="7"/>
        <v>-21.208333333333329</v>
      </c>
      <c r="N43" s="187"/>
      <c r="O43" s="184"/>
    </row>
    <row r="44" spans="1:15" ht="37.5" x14ac:dyDescent="0.3">
      <c r="A44" s="3" t="s">
        <v>31</v>
      </c>
      <c r="B44" s="107" t="s">
        <v>6</v>
      </c>
      <c r="C44" s="107" t="s">
        <v>52</v>
      </c>
      <c r="D44" s="13">
        <v>450</v>
      </c>
      <c r="E44" s="95">
        <v>288.63333333333333</v>
      </c>
      <c r="F44" s="13">
        <v>453</v>
      </c>
      <c r="G44" s="95">
        <v>288.63333333333333</v>
      </c>
      <c r="H44" s="32">
        <f t="shared" si="0"/>
        <v>100.66666666666666</v>
      </c>
      <c r="I44" s="6">
        <f t="shared" si="1"/>
        <v>3</v>
      </c>
      <c r="J44" s="14">
        <f t="shared" si="5"/>
        <v>100</v>
      </c>
      <c r="K44" s="17">
        <f t="shared" si="2"/>
        <v>0</v>
      </c>
      <c r="L44" s="20">
        <f t="shared" si="3"/>
        <v>63.715967623252389</v>
      </c>
      <c r="M44" s="104">
        <f t="shared" si="7"/>
        <v>-164.36666666666667</v>
      </c>
      <c r="N44" s="187"/>
      <c r="O44" s="184"/>
    </row>
    <row r="45" spans="1:15" ht="37.5" x14ac:dyDescent="0.3">
      <c r="A45" s="3" t="s">
        <v>46</v>
      </c>
      <c r="B45" s="107" t="s">
        <v>6</v>
      </c>
      <c r="C45" s="107" t="s">
        <v>52</v>
      </c>
      <c r="D45" s="13">
        <v>454</v>
      </c>
      <c r="E45" s="95">
        <v>302.33333333333331</v>
      </c>
      <c r="F45" s="13">
        <v>467</v>
      </c>
      <c r="G45" s="95">
        <v>302.33333333333331</v>
      </c>
      <c r="H45" s="32">
        <f t="shared" si="0"/>
        <v>102.86343612334801</v>
      </c>
      <c r="I45" s="6">
        <f t="shared" si="1"/>
        <v>13</v>
      </c>
      <c r="J45" s="14">
        <f t="shared" si="5"/>
        <v>100</v>
      </c>
      <c r="K45" s="17">
        <f t="shared" si="2"/>
        <v>0</v>
      </c>
      <c r="L45" s="20">
        <f t="shared" si="3"/>
        <v>64.739471805852958</v>
      </c>
      <c r="M45" s="104">
        <f t="shared" si="7"/>
        <v>-164.66666666666669</v>
      </c>
      <c r="N45" s="187"/>
      <c r="O45" s="184"/>
    </row>
    <row r="46" spans="1:15" ht="18.75" x14ac:dyDescent="0.3">
      <c r="A46" s="3" t="s">
        <v>32</v>
      </c>
      <c r="B46" s="107" t="s">
        <v>6</v>
      </c>
      <c r="C46" s="107" t="s">
        <v>60</v>
      </c>
      <c r="D46" s="13">
        <v>354.66666666666669</v>
      </c>
      <c r="E46" s="95">
        <v>195.83333333333334</v>
      </c>
      <c r="F46" s="13">
        <v>287.33333333333331</v>
      </c>
      <c r="G46" s="95">
        <v>195.83333333333334</v>
      </c>
      <c r="H46" s="32">
        <f t="shared" si="0"/>
        <v>81.015037593984957</v>
      </c>
      <c r="I46" s="6">
        <f t="shared" si="1"/>
        <v>-67.333333333333371</v>
      </c>
      <c r="J46" s="14">
        <f t="shared" si="5"/>
        <v>100</v>
      </c>
      <c r="K46" s="17">
        <f t="shared" si="2"/>
        <v>0</v>
      </c>
      <c r="L46" s="20">
        <f t="shared" si="3"/>
        <v>68.155452436194906</v>
      </c>
      <c r="M46" s="104">
        <f t="shared" si="7"/>
        <v>-91.499999999999972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84.523280975708019</v>
      </c>
      <c r="M47" s="19">
        <f>SUM(M6:M46)/40</f>
        <v>-95.615541666666658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F7" sqref="F7:F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08"/>
      <c r="D4" s="175" t="s">
        <v>1</v>
      </c>
      <c r="E4" s="175"/>
      <c r="F4" s="175"/>
      <c r="G4" s="175"/>
      <c r="H4" s="175" t="s">
        <v>92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0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09"/>
      <c r="D6" s="190">
        <v>46078</v>
      </c>
      <c r="E6" s="183"/>
      <c r="F6" s="190">
        <v>46084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0" t="s">
        <v>6</v>
      </c>
      <c r="C7" s="110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11">
        <f t="shared" ref="L7:L46" si="3">G7/F7*100</f>
        <v>0</v>
      </c>
      <c r="M7" s="111">
        <f t="shared" ref="M7:M16" si="4">G7-F7</f>
        <v>-963</v>
      </c>
      <c r="N7" s="187">
        <f>SUM(L7:L12)/5</f>
        <v>84.598970274233196</v>
      </c>
      <c r="O7" s="184">
        <f>SUM(M7:M12)/5</f>
        <v>-296.10000000000002</v>
      </c>
    </row>
    <row r="8" spans="1:15" ht="18.75" x14ac:dyDescent="0.3">
      <c r="A8" s="3" t="s">
        <v>50</v>
      </c>
      <c r="B8" s="110" t="s">
        <v>6</v>
      </c>
      <c r="C8" s="110"/>
      <c r="D8" s="13">
        <v>765.33333333333337</v>
      </c>
      <c r="E8" s="95">
        <v>816.875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28">
        <f t="shared" ref="J8:J46" si="5">G8/E8*100</f>
        <v>104.11629686304514</v>
      </c>
      <c r="K8" s="17">
        <f t="shared" si="2"/>
        <v>33.625</v>
      </c>
      <c r="L8" s="20">
        <f t="shared" si="3"/>
        <v>111.1280487804878</v>
      </c>
      <c r="M8" s="111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10" t="s">
        <v>6</v>
      </c>
      <c r="C9" s="110"/>
      <c r="D9" s="13">
        <v>534.33333333333337</v>
      </c>
      <c r="E9" s="95">
        <v>267.33333333333331</v>
      </c>
      <c r="F9" s="13">
        <v>534.33333333333337</v>
      </c>
      <c r="G9" s="95">
        <v>308.5</v>
      </c>
      <c r="H9" s="32">
        <f t="shared" si="0"/>
        <v>100</v>
      </c>
      <c r="I9" s="6">
        <f t="shared" si="1"/>
        <v>0</v>
      </c>
      <c r="J9" s="28">
        <f t="shared" si="5"/>
        <v>115.39900249376561</v>
      </c>
      <c r="K9" s="17">
        <f t="shared" si="2"/>
        <v>41.166666666666686</v>
      </c>
      <c r="L9" s="20">
        <f t="shared" si="3"/>
        <v>57.735495945102933</v>
      </c>
      <c r="M9" s="111">
        <f t="shared" si="4"/>
        <v>-225.83333333333337</v>
      </c>
      <c r="N9" s="187"/>
      <c r="O9" s="184"/>
    </row>
    <row r="10" spans="1:15" ht="18.75" x14ac:dyDescent="0.3">
      <c r="A10" s="3" t="s">
        <v>7</v>
      </c>
      <c r="B10" s="110" t="s">
        <v>6</v>
      </c>
      <c r="C10" s="110"/>
      <c r="D10" s="13">
        <v>559.33333333333337</v>
      </c>
      <c r="E10" s="95">
        <v>459.5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99.129488574537532</v>
      </c>
      <c r="K10" s="17">
        <f t="shared" si="2"/>
        <v>-4</v>
      </c>
      <c r="L10" s="20">
        <f t="shared" si="3"/>
        <v>81.436233611442191</v>
      </c>
      <c r="M10" s="111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10" t="s">
        <v>6</v>
      </c>
      <c r="C11" s="110"/>
      <c r="D11" s="13">
        <v>375</v>
      </c>
      <c r="E11" s="95">
        <v>349.33333333333331</v>
      </c>
      <c r="F11" s="13">
        <v>365</v>
      </c>
      <c r="G11" s="95">
        <v>382.5</v>
      </c>
      <c r="H11" s="32">
        <f t="shared" si="0"/>
        <v>97.333333333333343</v>
      </c>
      <c r="I11" s="6">
        <f t="shared" si="1"/>
        <v>-10</v>
      </c>
      <c r="J11" s="28">
        <f t="shared" si="5"/>
        <v>109.49427480916032</v>
      </c>
      <c r="K11" s="17">
        <f t="shared" si="2"/>
        <v>33.166666666666686</v>
      </c>
      <c r="L11" s="20">
        <f t="shared" si="3"/>
        <v>104.7945205479452</v>
      </c>
      <c r="M11" s="111">
        <f t="shared" si="4"/>
        <v>17.5</v>
      </c>
      <c r="N11" s="187"/>
      <c r="O11" s="184"/>
    </row>
    <row r="12" spans="1:15" ht="18.75" x14ac:dyDescent="0.3">
      <c r="A12" s="3" t="s">
        <v>12</v>
      </c>
      <c r="B12" s="110" t="s">
        <v>6</v>
      </c>
      <c r="C12" s="110" t="s">
        <v>47</v>
      </c>
      <c r="D12" s="13">
        <v>905</v>
      </c>
      <c r="E12" s="95">
        <v>730.5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84.120465434633815</v>
      </c>
      <c r="K12" s="17">
        <f t="shared" si="2"/>
        <v>-116</v>
      </c>
      <c r="L12" s="20">
        <f t="shared" si="3"/>
        <v>67.900552486187848</v>
      </c>
      <c r="M12" s="111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10" t="s">
        <v>6</v>
      </c>
      <c r="C13" s="110" t="s">
        <v>51</v>
      </c>
      <c r="D13" s="13">
        <v>103.66666666666667</v>
      </c>
      <c r="E13" s="95">
        <v>117.66666666666667</v>
      </c>
      <c r="F13" s="13">
        <v>92</v>
      </c>
      <c r="G13" s="95">
        <v>92</v>
      </c>
      <c r="H13" s="32">
        <f t="shared" si="0"/>
        <v>88.745980707395503</v>
      </c>
      <c r="I13" s="11">
        <f t="shared" si="1"/>
        <v>-11.666666666666671</v>
      </c>
      <c r="J13" s="15">
        <f t="shared" si="5"/>
        <v>78.186968838526909</v>
      </c>
      <c r="K13" s="26">
        <f t="shared" si="2"/>
        <v>-25.666666666666671</v>
      </c>
      <c r="L13" s="20">
        <f t="shared" si="3"/>
        <v>100</v>
      </c>
      <c r="M13" s="111">
        <f t="shared" si="4"/>
        <v>0</v>
      </c>
      <c r="N13" s="18"/>
      <c r="O13" s="2"/>
    </row>
    <row r="14" spans="1:15" ht="18.75" x14ac:dyDescent="0.3">
      <c r="A14" s="3" t="s">
        <v>67</v>
      </c>
      <c r="B14" s="110" t="s">
        <v>6</v>
      </c>
      <c r="C14" s="110"/>
      <c r="D14" s="13">
        <v>351.66666666666669</v>
      </c>
      <c r="E14" s="95">
        <v>343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27">
        <f t="shared" si="5"/>
        <v>123.17784256559767</v>
      </c>
      <c r="K14" s="26">
        <f t="shared" si="2"/>
        <v>79.5</v>
      </c>
      <c r="L14" s="20">
        <f t="shared" si="3"/>
        <v>120.14218009478672</v>
      </c>
      <c r="M14" s="111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0" t="s">
        <v>6</v>
      </c>
      <c r="C15" s="110"/>
      <c r="D15" s="13">
        <v>572.66666666666663</v>
      </c>
      <c r="E15" s="95">
        <v>519.63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97.665646710159152</v>
      </c>
      <c r="K15" s="26">
        <f t="shared" si="2"/>
        <v>-12.129999999999995</v>
      </c>
      <c r="L15" s="20">
        <f t="shared" si="3"/>
        <v>88.620488940628633</v>
      </c>
      <c r="M15" s="111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0" t="s">
        <v>6</v>
      </c>
      <c r="C16" s="110" t="s">
        <v>65</v>
      </c>
      <c r="D16" s="13">
        <v>1373.6666666666667</v>
      </c>
      <c r="E16" s="95">
        <v>1074.3633333333335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28">
        <f t="shared" si="5"/>
        <v>121.79306193745751</v>
      </c>
      <c r="K16" s="17">
        <f t="shared" si="2"/>
        <v>234.13666666666654</v>
      </c>
      <c r="L16" s="20">
        <f t="shared" si="3"/>
        <v>95.256005823829156</v>
      </c>
      <c r="M16" s="111">
        <f t="shared" si="4"/>
        <v>-65.166666666666742</v>
      </c>
      <c r="N16" s="187">
        <f>SUM(L16:L22)/7</f>
        <v>89.950476982483792</v>
      </c>
      <c r="O16" s="184">
        <f>SUM(M16:M22)/7</f>
        <v>-63.781190476190496</v>
      </c>
    </row>
    <row r="17" spans="1:15" ht="18.75" x14ac:dyDescent="0.3">
      <c r="A17" s="3" t="s">
        <v>35</v>
      </c>
      <c r="B17" s="110" t="s">
        <v>8</v>
      </c>
      <c r="C17" s="110" t="s">
        <v>48</v>
      </c>
      <c r="D17" s="13">
        <v>228.41666666666666</v>
      </c>
      <c r="E17" s="95">
        <v>199.51666666666668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101.07676885807368</v>
      </c>
      <c r="K17" s="17">
        <f t="shared" si="2"/>
        <v>2.1483333333333405</v>
      </c>
      <c r="L17" s="20">
        <f t="shared" si="3"/>
        <v>88.288215979569515</v>
      </c>
      <c r="M17" s="111">
        <f>G18-F18</f>
        <v>26.333333333333314</v>
      </c>
      <c r="N17" s="187"/>
      <c r="O17" s="184"/>
    </row>
    <row r="18" spans="1:15" ht="18.75" x14ac:dyDescent="0.3">
      <c r="A18" s="3" t="s">
        <v>36</v>
      </c>
      <c r="B18" s="110" t="s">
        <v>6</v>
      </c>
      <c r="C18" s="110" t="s">
        <v>41</v>
      </c>
      <c r="D18" s="13">
        <v>470.66666666666669</v>
      </c>
      <c r="E18" s="95">
        <v>408.5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28">
        <f t="shared" si="5"/>
        <v>121.66462668298654</v>
      </c>
      <c r="K18" s="17">
        <f t="shared" si="2"/>
        <v>88.5</v>
      </c>
      <c r="L18" s="20">
        <f t="shared" si="3"/>
        <v>105.59490084985835</v>
      </c>
      <c r="M18" s="111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10" t="s">
        <v>6</v>
      </c>
      <c r="C19" s="110" t="s">
        <v>52</v>
      </c>
      <c r="D19" s="13">
        <v>579.58000000000004</v>
      </c>
      <c r="E19" s="95">
        <v>499.64750000000004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93.204709320070648</v>
      </c>
      <c r="K19" s="17">
        <f t="shared" si="2"/>
        <v>-33.952500000000043</v>
      </c>
      <c r="L19" s="20">
        <f t="shared" si="3"/>
        <v>80.350426170675306</v>
      </c>
      <c r="M19" s="111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10" t="s">
        <v>6</v>
      </c>
      <c r="C20" s="110" t="s">
        <v>52</v>
      </c>
      <c r="D20" s="13">
        <v>752</v>
      </c>
      <c r="E20" s="95">
        <v>687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28">
        <f t="shared" si="5"/>
        <v>104.14847161572052</v>
      </c>
      <c r="K20" s="17">
        <f t="shared" si="2"/>
        <v>28.5</v>
      </c>
      <c r="L20" s="20">
        <f t="shared" si="3"/>
        <v>95.146276595744681</v>
      </c>
      <c r="M20" s="111">
        <f t="shared" si="6"/>
        <v>-36.5</v>
      </c>
      <c r="N20" s="187"/>
      <c r="O20" s="184"/>
    </row>
    <row r="21" spans="1:15" ht="37.5" x14ac:dyDescent="0.3">
      <c r="A21" s="3" t="s">
        <v>16</v>
      </c>
      <c r="B21" s="110" t="s">
        <v>8</v>
      </c>
      <c r="C21" s="110" t="s">
        <v>52</v>
      </c>
      <c r="D21" s="13">
        <v>127.33333333333333</v>
      </c>
      <c r="E21" s="95">
        <v>112.625</v>
      </c>
      <c r="F21" s="13">
        <v>127.33333333333333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102.33074361820201</v>
      </c>
      <c r="K21" s="17">
        <f t="shared" si="2"/>
        <v>2.625</v>
      </c>
      <c r="L21" s="20">
        <f t="shared" si="3"/>
        <v>90.510471204188477</v>
      </c>
      <c r="M21" s="111">
        <f t="shared" si="6"/>
        <v>-12.083333333333329</v>
      </c>
      <c r="N21" s="187"/>
      <c r="O21" s="184"/>
    </row>
    <row r="22" spans="1:15" ht="18.75" x14ac:dyDescent="0.3">
      <c r="A22" s="3" t="s">
        <v>39</v>
      </c>
      <c r="B22" s="110" t="s">
        <v>6</v>
      </c>
      <c r="C22" s="110"/>
      <c r="D22" s="13">
        <v>1065</v>
      </c>
      <c r="E22" s="95">
        <v>783.91666666666663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101.22249388753058</v>
      </c>
      <c r="K22" s="17">
        <f t="shared" si="2"/>
        <v>9.5833333333333712</v>
      </c>
      <c r="L22" s="20">
        <f t="shared" si="3"/>
        <v>74.507042253521121</v>
      </c>
      <c r="M22" s="111">
        <f t="shared" si="6"/>
        <v>-271.5</v>
      </c>
      <c r="N22" s="187"/>
      <c r="O22" s="184"/>
    </row>
    <row r="23" spans="1:15" ht="18.75" x14ac:dyDescent="0.3">
      <c r="A23" s="3" t="s">
        <v>17</v>
      </c>
      <c r="B23" s="110" t="s">
        <v>9</v>
      </c>
      <c r="C23" s="110"/>
      <c r="D23" s="13">
        <v>176.33333333333334</v>
      </c>
      <c r="E23" s="95">
        <v>167.66666666666666</v>
      </c>
      <c r="F23" s="13">
        <v>179.66666666666666</v>
      </c>
      <c r="G23" s="95">
        <v>189</v>
      </c>
      <c r="H23" s="32">
        <f t="shared" si="0"/>
        <v>101.89035916824196</v>
      </c>
      <c r="I23" s="6">
        <f t="shared" si="1"/>
        <v>3.3333333333333144</v>
      </c>
      <c r="J23" s="28">
        <f t="shared" si="5"/>
        <v>112.72365805168987</v>
      </c>
      <c r="K23" s="17">
        <f t="shared" si="2"/>
        <v>21.333333333333343</v>
      </c>
      <c r="L23" s="20">
        <f t="shared" si="3"/>
        <v>105.1948051948052</v>
      </c>
      <c r="M23" s="111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0" t="s">
        <v>6</v>
      </c>
      <c r="C24" s="110" t="s">
        <v>53</v>
      </c>
      <c r="D24" s="13">
        <v>111</v>
      </c>
      <c r="E24" s="95">
        <v>96.694999999999993</v>
      </c>
      <c r="F24" s="13">
        <v>109.33333333333333</v>
      </c>
      <c r="G24" s="95">
        <v>98.25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101.60814933553959</v>
      </c>
      <c r="K24" s="17">
        <f t="shared" si="2"/>
        <v>1.5550000000000068</v>
      </c>
      <c r="L24" s="20">
        <f t="shared" si="3"/>
        <v>89.862804878048792</v>
      </c>
      <c r="M24" s="111">
        <f t="shared" si="6"/>
        <v>-11.083333333333329</v>
      </c>
      <c r="N24" s="18"/>
      <c r="O24" s="2"/>
    </row>
    <row r="25" spans="1:15" ht="56.25" x14ac:dyDescent="0.3">
      <c r="A25" s="3" t="s">
        <v>19</v>
      </c>
      <c r="B25" s="110" t="s">
        <v>6</v>
      </c>
      <c r="C25" s="110" t="s">
        <v>54</v>
      </c>
      <c r="D25" s="13">
        <v>352.33333333333331</v>
      </c>
      <c r="E25" s="95">
        <v>283.40499999999997</v>
      </c>
      <c r="F25" s="13">
        <v>354</v>
      </c>
      <c r="G25" s="95">
        <v>278.5</v>
      </c>
      <c r="H25" s="32">
        <f t="shared" si="0"/>
        <v>100.47303689687797</v>
      </c>
      <c r="I25" s="6">
        <f t="shared" si="1"/>
        <v>1.6666666666666856</v>
      </c>
      <c r="J25" s="14">
        <f t="shared" si="5"/>
        <v>98.269261304493583</v>
      </c>
      <c r="K25" s="17">
        <f t="shared" si="2"/>
        <v>-4.9049999999999727</v>
      </c>
      <c r="L25" s="20">
        <f t="shared" si="3"/>
        <v>78.672316384180789</v>
      </c>
      <c r="M25" s="111">
        <f t="shared" si="6"/>
        <v>-75.5</v>
      </c>
      <c r="N25" s="18"/>
      <c r="O25" s="2"/>
    </row>
    <row r="26" spans="1:15" ht="56.25" x14ac:dyDescent="0.3">
      <c r="A26" s="3" t="s">
        <v>40</v>
      </c>
      <c r="B26" s="110" t="s">
        <v>6</v>
      </c>
      <c r="C26" s="110" t="s">
        <v>55</v>
      </c>
      <c r="D26" s="13">
        <v>487</v>
      </c>
      <c r="E26" s="95">
        <v>343.98750000000001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98.550092663250837</v>
      </c>
      <c r="K26" s="17">
        <f t="shared" si="2"/>
        <v>-4.9875000000000114</v>
      </c>
      <c r="L26" s="20">
        <f t="shared" si="3"/>
        <v>69.609856262833674</v>
      </c>
      <c r="M26" s="111">
        <f t="shared" si="6"/>
        <v>-148</v>
      </c>
      <c r="N26" s="18"/>
      <c r="O26" s="2"/>
    </row>
    <row r="27" spans="1:15" ht="18.75" x14ac:dyDescent="0.3">
      <c r="A27" s="3" t="s">
        <v>20</v>
      </c>
      <c r="B27" s="110" t="s">
        <v>6</v>
      </c>
      <c r="C27" s="110" t="s">
        <v>56</v>
      </c>
      <c r="D27" s="13">
        <v>920</v>
      </c>
      <c r="E27" s="95">
        <v>1190.1500000000001</v>
      </c>
      <c r="F27" s="13">
        <v>920</v>
      </c>
      <c r="G27" s="95">
        <v>1026.5</v>
      </c>
      <c r="H27" s="32">
        <f t="shared" si="0"/>
        <v>100</v>
      </c>
      <c r="I27" s="6">
        <f t="shared" si="1"/>
        <v>0</v>
      </c>
      <c r="J27" s="14">
        <f t="shared" si="5"/>
        <v>86.249632399277402</v>
      </c>
      <c r="K27" s="17">
        <f t="shared" si="2"/>
        <v>-163.65000000000009</v>
      </c>
      <c r="L27" s="20">
        <f t="shared" si="3"/>
        <v>111.57608695652175</v>
      </c>
      <c r="M27" s="111">
        <f t="shared" si="6"/>
        <v>106.5</v>
      </c>
      <c r="N27" s="18"/>
      <c r="O27" s="2"/>
    </row>
    <row r="28" spans="1:15" ht="18.75" x14ac:dyDescent="0.3">
      <c r="A28" s="3" t="s">
        <v>21</v>
      </c>
      <c r="B28" s="110" t="s">
        <v>6</v>
      </c>
      <c r="C28" s="110"/>
      <c r="D28" s="13">
        <v>49.333333333333336</v>
      </c>
      <c r="E28" s="95">
        <v>48.5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102.06185567010309</v>
      </c>
      <c r="K28" s="17">
        <f t="shared" si="2"/>
        <v>1</v>
      </c>
      <c r="L28" s="20">
        <f t="shared" si="3"/>
        <v>100.33783783783782</v>
      </c>
      <c r="M28" s="111">
        <f>G29-F29</f>
        <v>80.680000000000291</v>
      </c>
      <c r="N28" s="18"/>
      <c r="O28" s="2"/>
    </row>
    <row r="29" spans="1:15" ht="18.75" x14ac:dyDescent="0.3">
      <c r="A29" s="3" t="s">
        <v>22</v>
      </c>
      <c r="B29" s="110" t="s">
        <v>6</v>
      </c>
      <c r="C29" s="110" t="s">
        <v>57</v>
      </c>
      <c r="D29" s="13">
        <v>3202.8199999999997</v>
      </c>
      <c r="E29" s="95">
        <v>2856.75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28">
        <f t="shared" si="5"/>
        <v>114.93830401680232</v>
      </c>
      <c r="K29" s="17">
        <f t="shared" si="2"/>
        <v>426.75</v>
      </c>
      <c r="L29" s="20">
        <f t="shared" si="3"/>
        <v>102.51903010472023</v>
      </c>
      <c r="M29" s="111">
        <f>G29-F29</f>
        <v>80.680000000000291</v>
      </c>
      <c r="N29" s="18"/>
      <c r="O29" s="2"/>
    </row>
    <row r="30" spans="1:15" ht="18.75" x14ac:dyDescent="0.3">
      <c r="A30" s="3" t="s">
        <v>23</v>
      </c>
      <c r="B30" s="110" t="s">
        <v>6</v>
      </c>
      <c r="C30" s="110" t="s">
        <v>58</v>
      </c>
      <c r="D30" s="13">
        <v>61.666666666666664</v>
      </c>
      <c r="E30" s="95">
        <v>57.225000000000001</v>
      </c>
      <c r="F30" s="13">
        <v>61.666666666666664</v>
      </c>
      <c r="G30" s="95">
        <v>60.3</v>
      </c>
      <c r="H30" s="32">
        <f t="shared" si="0"/>
        <v>100</v>
      </c>
      <c r="I30" s="6">
        <f t="shared" si="1"/>
        <v>0</v>
      </c>
      <c r="J30" s="28">
        <f t="shared" si="5"/>
        <v>105.37352555701179</v>
      </c>
      <c r="K30" s="17">
        <f t="shared" si="2"/>
        <v>3.0749999999999957</v>
      </c>
      <c r="L30" s="20">
        <f t="shared" si="3"/>
        <v>97.78378378378379</v>
      </c>
      <c r="M30" s="111">
        <f>G31-F31</f>
        <v>-36</v>
      </c>
      <c r="N30" s="18"/>
      <c r="O30" s="2"/>
    </row>
    <row r="31" spans="1:15" ht="37.5" x14ac:dyDescent="0.3">
      <c r="A31" s="3" t="s">
        <v>24</v>
      </c>
      <c r="B31" s="110" t="s">
        <v>6</v>
      </c>
      <c r="C31" s="110"/>
      <c r="D31" s="13">
        <v>110</v>
      </c>
      <c r="E31" s="95">
        <v>83.333333333333329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88.8</v>
      </c>
      <c r="K31" s="17">
        <f t="shared" si="2"/>
        <v>-9.3333333333333286</v>
      </c>
      <c r="L31" s="20">
        <f t="shared" si="3"/>
        <v>67.272727272727266</v>
      </c>
      <c r="M31" s="111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10" t="s">
        <v>6</v>
      </c>
      <c r="C32" s="110"/>
      <c r="D32" s="13">
        <v>112.21999999999998</v>
      </c>
      <c r="E32" s="95">
        <v>81.875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99.236641221374043</v>
      </c>
      <c r="K32" s="17">
        <f t="shared" si="2"/>
        <v>-0.625</v>
      </c>
      <c r="L32" s="111">
        <f t="shared" si="3"/>
        <v>72.402423810372497</v>
      </c>
      <c r="M32" s="111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10" t="s">
        <v>6</v>
      </c>
      <c r="C33" s="110" t="s">
        <v>53</v>
      </c>
      <c r="D33" s="13">
        <v>119.33333333333333</v>
      </c>
      <c r="E33" s="95">
        <v>104.5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96.650717703349287</v>
      </c>
      <c r="K33" s="17">
        <f t="shared" si="2"/>
        <v>-3.5</v>
      </c>
      <c r="L33" s="20">
        <f t="shared" si="3"/>
        <v>84.636871508379897</v>
      </c>
      <c r="M33" s="111">
        <f t="shared" si="7"/>
        <v>-18.333333333333329</v>
      </c>
      <c r="N33" s="187">
        <f>SUM(L33:L38)/6</f>
        <v>87.549885161059834</v>
      </c>
      <c r="O33" s="184">
        <f>SUM(M33:M38)/6</f>
        <v>-22.950555555555564</v>
      </c>
    </row>
    <row r="34" spans="1:15" ht="18.75" x14ac:dyDescent="0.3">
      <c r="A34" s="3" t="s">
        <v>63</v>
      </c>
      <c r="B34" s="110" t="s">
        <v>6</v>
      </c>
      <c r="C34" s="110"/>
      <c r="D34" s="13">
        <v>76</v>
      </c>
      <c r="E34" s="95">
        <v>65.172499999999999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28">
        <f t="shared" si="5"/>
        <v>107.40726533430511</v>
      </c>
      <c r="K34" s="17">
        <f t="shared" si="2"/>
        <v>4.8275000000000006</v>
      </c>
      <c r="L34" s="20">
        <f t="shared" si="3"/>
        <v>92.10526315789474</v>
      </c>
      <c r="M34" s="111">
        <f t="shared" si="7"/>
        <v>-6</v>
      </c>
      <c r="N34" s="187"/>
      <c r="O34" s="184"/>
    </row>
    <row r="35" spans="1:15" ht="18.75" x14ac:dyDescent="0.3">
      <c r="A35" s="3" t="s">
        <v>26</v>
      </c>
      <c r="B35" s="110" t="s">
        <v>6</v>
      </c>
      <c r="C35" s="110" t="s">
        <v>59</v>
      </c>
      <c r="D35" s="13">
        <v>79.666666666666671</v>
      </c>
      <c r="E35" s="95">
        <v>69.900000000000006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28">
        <f t="shared" si="5"/>
        <v>104.4349070100143</v>
      </c>
      <c r="K35" s="17">
        <f t="shared" si="2"/>
        <v>3.0999999999999943</v>
      </c>
      <c r="L35" s="20">
        <f t="shared" si="3"/>
        <v>91.631799163179906</v>
      </c>
      <c r="M35" s="111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10" t="s">
        <v>6</v>
      </c>
      <c r="C36" s="110" t="s">
        <v>53</v>
      </c>
      <c r="D36" s="13">
        <v>81.333333333333329</v>
      </c>
      <c r="E36" s="95">
        <v>72.25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28">
        <f t="shared" si="5"/>
        <v>107.95847750865053</v>
      </c>
      <c r="K36" s="17">
        <f t="shared" si="2"/>
        <v>5.75</v>
      </c>
      <c r="L36" s="20">
        <f t="shared" si="3"/>
        <v>95.901639344262307</v>
      </c>
      <c r="M36" s="111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10" t="s">
        <v>6</v>
      </c>
      <c r="C37" s="110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11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10" t="s">
        <v>6</v>
      </c>
      <c r="C38" s="110" t="s">
        <v>41</v>
      </c>
      <c r="D38" s="13">
        <v>99.666666666666671</v>
      </c>
      <c r="E38" s="95">
        <v>105.33333333333333</v>
      </c>
      <c r="F38" s="13">
        <v>99.666666666666671</v>
      </c>
      <c r="G38" s="95">
        <v>120</v>
      </c>
      <c r="H38" s="32">
        <f t="shared" si="0"/>
        <v>100</v>
      </c>
      <c r="I38" s="6">
        <f t="shared" si="1"/>
        <v>0</v>
      </c>
      <c r="J38" s="28">
        <f t="shared" si="5"/>
        <v>113.9240506329114</v>
      </c>
      <c r="K38" s="17">
        <f t="shared" si="2"/>
        <v>14.666666666666671</v>
      </c>
      <c r="L38" s="20">
        <f t="shared" si="3"/>
        <v>120.40133779264212</v>
      </c>
      <c r="M38" s="111">
        <f t="shared" si="7"/>
        <v>20.333333333333329</v>
      </c>
      <c r="N38" s="187"/>
      <c r="O38" s="184"/>
    </row>
    <row r="39" spans="1:15" ht="18.75" x14ac:dyDescent="0.3">
      <c r="A39" s="3" t="s">
        <v>27</v>
      </c>
      <c r="B39" s="110" t="s">
        <v>6</v>
      </c>
      <c r="C39" s="110"/>
      <c r="D39" s="13">
        <v>101.66666666666667</v>
      </c>
      <c r="E39" s="95">
        <v>90.625</v>
      </c>
      <c r="F39" s="13">
        <v>101.66666666666667</v>
      </c>
      <c r="G39" s="95">
        <v>93.75</v>
      </c>
      <c r="H39" s="32">
        <f t="shared" si="0"/>
        <v>100</v>
      </c>
      <c r="I39" s="6">
        <f t="shared" si="1"/>
        <v>0</v>
      </c>
      <c r="J39" s="28">
        <f t="shared" si="5"/>
        <v>103.44827586206897</v>
      </c>
      <c r="K39" s="17">
        <f t="shared" si="2"/>
        <v>3.125</v>
      </c>
      <c r="L39" s="20">
        <f t="shared" si="3"/>
        <v>92.213114754098356</v>
      </c>
      <c r="M39" s="111">
        <f t="shared" si="7"/>
        <v>-7.9166666666666714</v>
      </c>
      <c r="N39" s="187">
        <f>SUM(L39:L45)/6</f>
        <v>87.027688777842513</v>
      </c>
      <c r="O39" s="184">
        <f>SUM(M39:M45)/6</f>
        <v>-74.75833333333334</v>
      </c>
    </row>
    <row r="40" spans="1:15" ht="18.75" x14ac:dyDescent="0.3">
      <c r="A40" s="3" t="s">
        <v>28</v>
      </c>
      <c r="B40" s="110" t="s">
        <v>6</v>
      </c>
      <c r="C40" s="110"/>
      <c r="D40" s="13">
        <v>136</v>
      </c>
      <c r="E40" s="95">
        <v>92.0625</v>
      </c>
      <c r="F40" s="13">
        <v>137.33333333333334</v>
      </c>
      <c r="G40" s="95">
        <v>99.5</v>
      </c>
      <c r="H40" s="32">
        <f t="shared" si="0"/>
        <v>100.98039215686273</v>
      </c>
      <c r="I40" s="6">
        <f t="shared" si="1"/>
        <v>1.3333333333333428</v>
      </c>
      <c r="J40" s="28">
        <f t="shared" si="5"/>
        <v>108.07875084860828</v>
      </c>
      <c r="K40" s="17">
        <f t="shared" si="2"/>
        <v>7.4375</v>
      </c>
      <c r="L40" s="20">
        <f t="shared" si="3"/>
        <v>72.451456310679603</v>
      </c>
      <c r="M40" s="111">
        <f t="shared" si="7"/>
        <v>-37.833333333333343</v>
      </c>
      <c r="N40" s="187"/>
      <c r="O40" s="184"/>
    </row>
    <row r="41" spans="1:15" ht="18.75" x14ac:dyDescent="0.3">
      <c r="A41" s="3" t="s">
        <v>29</v>
      </c>
      <c r="B41" s="110" t="s">
        <v>6</v>
      </c>
      <c r="C41" s="110"/>
      <c r="D41" s="13">
        <v>91</v>
      </c>
      <c r="E41" s="95">
        <v>81.5</v>
      </c>
      <c r="F41" s="13">
        <v>92.666666666666671</v>
      </c>
      <c r="G41" s="95">
        <v>78.5</v>
      </c>
      <c r="H41" s="32">
        <f t="shared" si="0"/>
        <v>101.83150183150185</v>
      </c>
      <c r="I41" s="6">
        <f t="shared" si="1"/>
        <v>1.6666666666666714</v>
      </c>
      <c r="J41" s="14">
        <f t="shared" si="5"/>
        <v>96.319018404907979</v>
      </c>
      <c r="K41" s="17">
        <f t="shared" si="2"/>
        <v>-3</v>
      </c>
      <c r="L41" s="20">
        <f t="shared" si="3"/>
        <v>84.712230215827333</v>
      </c>
      <c r="M41" s="111">
        <f t="shared" si="7"/>
        <v>-14.166666666666671</v>
      </c>
      <c r="N41" s="187"/>
      <c r="O41" s="184"/>
    </row>
    <row r="42" spans="1:15" ht="18.75" x14ac:dyDescent="0.3">
      <c r="A42" s="3" t="s">
        <v>30</v>
      </c>
      <c r="B42" s="110" t="s">
        <v>6</v>
      </c>
      <c r="C42" s="110"/>
      <c r="D42" s="13">
        <v>126</v>
      </c>
      <c r="E42" s="95">
        <v>101.25</v>
      </c>
      <c r="F42" s="13">
        <v>126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90.864197530864203</v>
      </c>
      <c r="K42" s="17">
        <f t="shared" si="2"/>
        <v>-9.25</v>
      </c>
      <c r="L42" s="20">
        <f t="shared" si="3"/>
        <v>73.015873015873012</v>
      </c>
      <c r="M42" s="111">
        <f t="shared" si="7"/>
        <v>-34</v>
      </c>
      <c r="N42" s="187"/>
      <c r="O42" s="184"/>
    </row>
    <row r="43" spans="1:15" ht="18.75" x14ac:dyDescent="0.3">
      <c r="A43" s="3" t="s">
        <v>64</v>
      </c>
      <c r="B43" s="110" t="s">
        <v>6</v>
      </c>
      <c r="C43" s="110"/>
      <c r="D43" s="13">
        <v>99.333333333333329</v>
      </c>
      <c r="E43" s="95">
        <v>78.125</v>
      </c>
      <c r="F43" s="13">
        <v>99.333333333333329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93.44</v>
      </c>
      <c r="K43" s="17">
        <f t="shared" si="2"/>
        <v>-5.125</v>
      </c>
      <c r="L43" s="20">
        <f t="shared" si="3"/>
        <v>73.489932885906043</v>
      </c>
      <c r="M43" s="111">
        <f t="shared" si="7"/>
        <v>-26.333333333333329</v>
      </c>
      <c r="N43" s="187"/>
      <c r="O43" s="184"/>
    </row>
    <row r="44" spans="1:15" ht="37.5" x14ac:dyDescent="0.3">
      <c r="A44" s="3" t="s">
        <v>31</v>
      </c>
      <c r="B44" s="110" t="s">
        <v>6</v>
      </c>
      <c r="C44" s="110" t="s">
        <v>52</v>
      </c>
      <c r="D44" s="13">
        <v>453</v>
      </c>
      <c r="E44" s="95">
        <v>288.63333333333333</v>
      </c>
      <c r="F44" s="13">
        <v>443</v>
      </c>
      <c r="G44" s="95">
        <v>308.7</v>
      </c>
      <c r="H44" s="32">
        <f t="shared" si="0"/>
        <v>97.792494481236204</v>
      </c>
      <c r="I44" s="6">
        <f t="shared" si="1"/>
        <v>-10</v>
      </c>
      <c r="J44" s="28">
        <f t="shared" si="5"/>
        <v>106.95230396119644</v>
      </c>
      <c r="K44" s="17">
        <f t="shared" si="2"/>
        <v>20.066666666666663</v>
      </c>
      <c r="L44" s="20">
        <f t="shared" si="3"/>
        <v>69.683972911963878</v>
      </c>
      <c r="M44" s="111">
        <f t="shared" si="7"/>
        <v>-134.30000000000001</v>
      </c>
      <c r="N44" s="187"/>
      <c r="O44" s="184"/>
    </row>
    <row r="45" spans="1:15" ht="37.5" x14ac:dyDescent="0.3">
      <c r="A45" s="3" t="s">
        <v>46</v>
      </c>
      <c r="B45" s="110" t="s">
        <v>6</v>
      </c>
      <c r="C45" s="110" t="s">
        <v>52</v>
      </c>
      <c r="D45" s="13">
        <v>467</v>
      </c>
      <c r="E45" s="95">
        <v>302.33333333333331</v>
      </c>
      <c r="F45" s="13">
        <v>447</v>
      </c>
      <c r="G45" s="95">
        <v>253</v>
      </c>
      <c r="H45" s="32">
        <f t="shared" si="0"/>
        <v>95.717344753747327</v>
      </c>
      <c r="I45" s="6">
        <f t="shared" si="1"/>
        <v>-20</v>
      </c>
      <c r="J45" s="14">
        <f t="shared" si="5"/>
        <v>83.682469680264617</v>
      </c>
      <c r="K45" s="17">
        <f t="shared" si="2"/>
        <v>-49.333333333333314</v>
      </c>
      <c r="L45" s="20">
        <f t="shared" si="3"/>
        <v>56.599552572706934</v>
      </c>
      <c r="M45" s="111">
        <f t="shared" si="7"/>
        <v>-194</v>
      </c>
      <c r="N45" s="187"/>
      <c r="O45" s="184"/>
    </row>
    <row r="46" spans="1:15" ht="18.75" x14ac:dyDescent="0.3">
      <c r="A46" s="3" t="s">
        <v>32</v>
      </c>
      <c r="B46" s="110" t="s">
        <v>6</v>
      </c>
      <c r="C46" s="110" t="s">
        <v>60</v>
      </c>
      <c r="D46" s="13">
        <v>287.33333333333331</v>
      </c>
      <c r="E46" s="95">
        <v>195.83333333333334</v>
      </c>
      <c r="F46" s="13">
        <v>287.66666666666669</v>
      </c>
      <c r="G46" s="95">
        <v>204</v>
      </c>
      <c r="H46" s="32">
        <f t="shared" si="0"/>
        <v>100.11600928074247</v>
      </c>
      <c r="I46" s="6">
        <f t="shared" si="1"/>
        <v>0.33333333333337123</v>
      </c>
      <c r="J46" s="28">
        <f t="shared" si="5"/>
        <v>104.17021276595744</v>
      </c>
      <c r="K46" s="17">
        <f t="shared" si="2"/>
        <v>8.1666666666666572</v>
      </c>
      <c r="L46" s="20">
        <f t="shared" si="3"/>
        <v>70.915411355735799</v>
      </c>
      <c r="M46" s="111">
        <f t="shared" si="7"/>
        <v>-83.666666666666686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86.539061198947437</v>
      </c>
      <c r="M47" s="19">
        <f>SUM(M6:M46)/40</f>
        <v>-66.289541666666665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36"/>
      <c r="D4" s="175" t="s">
        <v>1</v>
      </c>
      <c r="E4" s="175"/>
      <c r="F4" s="175"/>
      <c r="G4" s="175"/>
      <c r="H4" s="175" t="s">
        <v>75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3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37"/>
      <c r="D6" s="182">
        <v>45854</v>
      </c>
      <c r="E6" s="183"/>
      <c r="F6" s="182">
        <v>45861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38" t="s">
        <v>6</v>
      </c>
      <c r="C7" s="38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5">
        <f t="shared" ref="L7:L46" si="3">G7/F7*100</f>
        <v>0</v>
      </c>
      <c r="M7" s="35">
        <f t="shared" ref="M7:M16" si="4">G7-F7</f>
        <v>-599</v>
      </c>
      <c r="N7" s="187">
        <f>SUM(L7:L12)/5</f>
        <v>82.168758173064049</v>
      </c>
      <c r="O7" s="184">
        <f>SUM(M7:M12)/5</f>
        <v>-218.10800000000009</v>
      </c>
    </row>
    <row r="8" spans="1:15" ht="18.75" x14ac:dyDescent="0.3">
      <c r="A8" s="3" t="s">
        <v>50</v>
      </c>
      <c r="B8" s="38" t="s">
        <v>6</v>
      </c>
      <c r="C8" s="38"/>
      <c r="D8" s="30">
        <v>1003.3333333333334</v>
      </c>
      <c r="E8" s="31">
        <v>810.875</v>
      </c>
      <c r="F8" s="30">
        <v>849.33</v>
      </c>
      <c r="G8" s="31">
        <v>787.38</v>
      </c>
      <c r="H8" s="32">
        <f t="shared" si="0"/>
        <v>84.650830564784059</v>
      </c>
      <c r="I8" s="6">
        <f t="shared" si="1"/>
        <v>-154.00333333333333</v>
      </c>
      <c r="J8" s="14">
        <f t="shared" ref="J8:J46" si="5">G8/E8*100</f>
        <v>97.102512717743181</v>
      </c>
      <c r="K8" s="17">
        <f t="shared" si="2"/>
        <v>-23.495000000000005</v>
      </c>
      <c r="L8" s="20">
        <f t="shared" si="3"/>
        <v>92.706015329730491</v>
      </c>
      <c r="M8" s="35">
        <f t="shared" si="4"/>
        <v>-61.950000000000045</v>
      </c>
      <c r="N8" s="187"/>
      <c r="O8" s="184"/>
    </row>
    <row r="9" spans="1:15" ht="18.75" x14ac:dyDescent="0.3">
      <c r="A9" s="3" t="s">
        <v>10</v>
      </c>
      <c r="B9" s="38" t="s">
        <v>6</v>
      </c>
      <c r="C9" s="38"/>
      <c r="D9" s="30">
        <v>428.66666666666669</v>
      </c>
      <c r="E9" s="31">
        <v>237</v>
      </c>
      <c r="F9" s="30">
        <v>454.67</v>
      </c>
      <c r="G9" s="31">
        <v>244</v>
      </c>
      <c r="H9" s="32">
        <f t="shared" si="0"/>
        <v>106.0660964230171</v>
      </c>
      <c r="I9" s="6">
        <f t="shared" si="1"/>
        <v>26.00333333333333</v>
      </c>
      <c r="J9" s="14">
        <f t="shared" si="5"/>
        <v>102.9535864978903</v>
      </c>
      <c r="K9" s="17">
        <f t="shared" si="2"/>
        <v>7</v>
      </c>
      <c r="L9" s="20">
        <f t="shared" si="3"/>
        <v>53.665295708975734</v>
      </c>
      <c r="M9" s="35">
        <f t="shared" si="4"/>
        <v>-210.67000000000002</v>
      </c>
      <c r="N9" s="187"/>
      <c r="O9" s="184"/>
    </row>
    <row r="10" spans="1:15" ht="18.75" x14ac:dyDescent="0.3">
      <c r="A10" s="3" t="s">
        <v>7</v>
      </c>
      <c r="B10" s="38" t="s">
        <v>6</v>
      </c>
      <c r="C10" s="38"/>
      <c r="D10" s="30">
        <v>459</v>
      </c>
      <c r="E10" s="31">
        <v>446.25</v>
      </c>
      <c r="F10" s="30">
        <v>490.67</v>
      </c>
      <c r="G10" s="31">
        <v>455.75</v>
      </c>
      <c r="H10" s="32">
        <f t="shared" si="0"/>
        <v>106.89978213507625</v>
      </c>
      <c r="I10" s="6">
        <f t="shared" si="1"/>
        <v>31.670000000000016</v>
      </c>
      <c r="J10" s="14">
        <f t="shared" si="5"/>
        <v>102.12885154061624</v>
      </c>
      <c r="K10" s="17">
        <f t="shared" si="2"/>
        <v>9.5</v>
      </c>
      <c r="L10" s="20">
        <f t="shared" si="3"/>
        <v>92.883200521735588</v>
      </c>
      <c r="M10" s="35">
        <f t="shared" si="4"/>
        <v>-34.920000000000016</v>
      </c>
      <c r="N10" s="187"/>
      <c r="O10" s="184"/>
    </row>
    <row r="11" spans="1:15" ht="18.75" x14ac:dyDescent="0.3">
      <c r="A11" s="3" t="s">
        <v>11</v>
      </c>
      <c r="B11" s="38" t="s">
        <v>6</v>
      </c>
      <c r="C11" s="38"/>
      <c r="D11" s="30">
        <v>332.66666666666669</v>
      </c>
      <c r="E11" s="31">
        <v>292.25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99.65782720273738</v>
      </c>
      <c r="K11" s="17">
        <f t="shared" si="2"/>
        <v>-1</v>
      </c>
      <c r="L11" s="20">
        <f t="shared" si="3"/>
        <v>87.550100200400792</v>
      </c>
      <c r="M11" s="35">
        <f t="shared" si="4"/>
        <v>-41.416666666666686</v>
      </c>
      <c r="N11" s="187"/>
      <c r="O11" s="184"/>
    </row>
    <row r="12" spans="1:15" ht="18.75" x14ac:dyDescent="0.3">
      <c r="A12" s="3" t="s">
        <v>12</v>
      </c>
      <c r="B12" s="38" t="s">
        <v>6</v>
      </c>
      <c r="C12" s="38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88.91630477694433</v>
      </c>
      <c r="K12" s="17">
        <f t="shared" si="2"/>
        <v>-93.583333333333371</v>
      </c>
      <c r="L12" s="20">
        <f t="shared" si="3"/>
        <v>84.039179104477611</v>
      </c>
      <c r="M12" s="35">
        <f t="shared" si="4"/>
        <v>-142.58333333333337</v>
      </c>
      <c r="N12" s="187"/>
      <c r="O12" s="184"/>
    </row>
    <row r="13" spans="1:15" ht="57" customHeight="1" x14ac:dyDescent="0.3">
      <c r="A13" s="3" t="s">
        <v>13</v>
      </c>
      <c r="B13" s="38" t="s">
        <v>6</v>
      </c>
      <c r="C13" s="38" t="s">
        <v>51</v>
      </c>
      <c r="D13" s="30">
        <v>89</v>
      </c>
      <c r="E13" s="31">
        <v>94.375</v>
      </c>
      <c r="F13" s="30">
        <v>99</v>
      </c>
      <c r="G13" s="31">
        <v>103.38</v>
      </c>
      <c r="H13" s="32">
        <f t="shared" si="0"/>
        <v>111.23595505617978</v>
      </c>
      <c r="I13" s="11">
        <f t="shared" si="1"/>
        <v>10</v>
      </c>
      <c r="J13" s="15">
        <f t="shared" si="5"/>
        <v>109.54172185430464</v>
      </c>
      <c r="K13" s="26">
        <f t="shared" si="2"/>
        <v>9.0049999999999955</v>
      </c>
      <c r="L13" s="20">
        <f t="shared" si="3"/>
        <v>104.42424242424242</v>
      </c>
      <c r="M13" s="35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38" t="s">
        <v>6</v>
      </c>
      <c r="C14" s="38"/>
      <c r="D14" s="30">
        <v>202.5</v>
      </c>
      <c r="E14" s="31">
        <v>167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101.39520958083834</v>
      </c>
      <c r="K14" s="26">
        <f t="shared" si="2"/>
        <v>2.3300000000000125</v>
      </c>
      <c r="L14" s="20">
        <f t="shared" si="3"/>
        <v>83.619753086419763</v>
      </c>
      <c r="M14" s="35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38" t="s">
        <v>6</v>
      </c>
      <c r="C15" s="38"/>
      <c r="D15" s="30">
        <v>539</v>
      </c>
      <c r="E15" s="31">
        <v>531.94000000000005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91.070421476106318</v>
      </c>
      <c r="K15" s="26">
        <f t="shared" si="2"/>
        <v>-47.500000000000057</v>
      </c>
      <c r="L15" s="20">
        <f t="shared" si="3"/>
        <v>89.877551020408163</v>
      </c>
      <c r="M15" s="35">
        <f t="shared" si="4"/>
        <v>-54.56</v>
      </c>
      <c r="N15" s="18"/>
      <c r="O15" s="2"/>
    </row>
    <row r="16" spans="1:15" ht="93.75" x14ac:dyDescent="0.3">
      <c r="A16" s="3" t="s">
        <v>15</v>
      </c>
      <c r="B16" s="38" t="s">
        <v>6</v>
      </c>
      <c r="C16" s="38" t="s">
        <v>65</v>
      </c>
      <c r="D16" s="30">
        <v>1279.67</v>
      </c>
      <c r="E16" s="31">
        <v>1200.8125</v>
      </c>
      <c r="F16" s="30">
        <v>1279.67</v>
      </c>
      <c r="G16" s="31">
        <v>981.41</v>
      </c>
      <c r="H16" s="33">
        <f t="shared" si="0"/>
        <v>100</v>
      </c>
      <c r="I16" s="27">
        <f t="shared" si="1"/>
        <v>0</v>
      </c>
      <c r="J16" s="14">
        <f t="shared" si="5"/>
        <v>81.728829438401078</v>
      </c>
      <c r="K16" s="17">
        <f t="shared" si="2"/>
        <v>-219.40250000000003</v>
      </c>
      <c r="L16" s="20">
        <f t="shared" si="3"/>
        <v>76.692428516726963</v>
      </c>
      <c r="M16" s="35">
        <f t="shared" si="4"/>
        <v>-298.2600000000001</v>
      </c>
      <c r="N16" s="187">
        <f>SUM(L16:L22)/7</f>
        <v>85.224535406656869</v>
      </c>
      <c r="O16" s="184">
        <f>SUM(M16:M22)/7</f>
        <v>-90.830238095238087</v>
      </c>
    </row>
    <row r="17" spans="1:15" ht="18.75" x14ac:dyDescent="0.3">
      <c r="A17" s="3" t="s">
        <v>35</v>
      </c>
      <c r="B17" s="38" t="s">
        <v>8</v>
      </c>
      <c r="C17" s="38" t="s">
        <v>48</v>
      </c>
      <c r="D17" s="30">
        <v>216.53333333333333</v>
      </c>
      <c r="E17" s="31">
        <v>181.69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95.046507787990535</v>
      </c>
      <c r="K17" s="17">
        <f t="shared" si="2"/>
        <v>-9</v>
      </c>
      <c r="L17" s="20">
        <f t="shared" si="3"/>
        <v>79.752155172413794</v>
      </c>
      <c r="M17" s="35">
        <f>G18-F18</f>
        <v>-95.613333333333287</v>
      </c>
      <c r="N17" s="187"/>
      <c r="O17" s="184"/>
    </row>
    <row r="18" spans="1:15" ht="18.75" x14ac:dyDescent="0.3">
      <c r="A18" s="3" t="s">
        <v>36</v>
      </c>
      <c r="B18" s="38" t="s">
        <v>6</v>
      </c>
      <c r="C18" s="38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5">
        <f t="shared" ref="M18:M27" si="6">G18-F18</f>
        <v>-95.613333333333287</v>
      </c>
      <c r="N18" s="187"/>
      <c r="O18" s="184"/>
    </row>
    <row r="19" spans="1:15" ht="37.5" x14ac:dyDescent="0.3">
      <c r="A19" s="3" t="s">
        <v>37</v>
      </c>
      <c r="B19" s="38" t="s">
        <v>6</v>
      </c>
      <c r="C19" s="38" t="s">
        <v>52</v>
      </c>
      <c r="D19" s="30">
        <v>668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94.880239520958071</v>
      </c>
      <c r="I19" s="6">
        <f t="shared" si="1"/>
        <v>-34.200000000000045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5">
        <f t="shared" si="6"/>
        <v>-133.99499999999995</v>
      </c>
      <c r="N19" s="187"/>
      <c r="O19" s="184"/>
    </row>
    <row r="20" spans="1:15" ht="38.25" customHeight="1" x14ac:dyDescent="0.3">
      <c r="A20" s="3" t="s">
        <v>38</v>
      </c>
      <c r="B20" s="38" t="s">
        <v>6</v>
      </c>
      <c r="C20" s="38" t="s">
        <v>52</v>
      </c>
      <c r="D20" s="30">
        <v>735</v>
      </c>
      <c r="E20" s="31">
        <v>710.33</v>
      </c>
      <c r="F20" s="30">
        <v>740.83</v>
      </c>
      <c r="G20" s="31">
        <v>710.33</v>
      </c>
      <c r="H20" s="32">
        <f t="shared" si="0"/>
        <v>100.79319727891156</v>
      </c>
      <c r="I20" s="6">
        <f t="shared" si="1"/>
        <v>5.8300000000000409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5">
        <f t="shared" si="6"/>
        <v>-30.5</v>
      </c>
      <c r="N20" s="187"/>
      <c r="O20" s="184"/>
    </row>
    <row r="21" spans="1:15" ht="37.5" x14ac:dyDescent="0.3">
      <c r="A21" s="3" t="s">
        <v>16</v>
      </c>
      <c r="B21" s="38" t="s">
        <v>8</v>
      </c>
      <c r="C21" s="38" t="s">
        <v>52</v>
      </c>
      <c r="D21" s="30">
        <v>144.66999999999999</v>
      </c>
      <c r="E21" s="31">
        <v>117.25</v>
      </c>
      <c r="F21" s="30">
        <v>144.33000000000001</v>
      </c>
      <c r="G21" s="31">
        <v>117.25</v>
      </c>
      <c r="H21" s="32">
        <f t="shared" si="0"/>
        <v>99.764982373678052</v>
      </c>
      <c r="I21" s="6">
        <f t="shared" si="1"/>
        <v>-0.33999999999997499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5">
        <f t="shared" si="6"/>
        <v>-27.080000000000013</v>
      </c>
      <c r="N21" s="187"/>
      <c r="O21" s="184"/>
    </row>
    <row r="22" spans="1:15" ht="18.75" x14ac:dyDescent="0.3">
      <c r="A22" s="3" t="s">
        <v>39</v>
      </c>
      <c r="B22" s="38" t="s">
        <v>6</v>
      </c>
      <c r="C22" s="38"/>
      <c r="D22" s="30">
        <v>705</v>
      </c>
      <c r="E22" s="31">
        <v>731.75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102.52818585582509</v>
      </c>
      <c r="K22" s="17">
        <f t="shared" si="2"/>
        <v>18.5</v>
      </c>
      <c r="L22" s="20">
        <f t="shared" si="3"/>
        <v>106.41843971631207</v>
      </c>
      <c r="M22" s="35">
        <f t="shared" si="6"/>
        <v>45.25</v>
      </c>
      <c r="N22" s="187"/>
      <c r="O22" s="184"/>
    </row>
    <row r="23" spans="1:15" ht="18.75" x14ac:dyDescent="0.3">
      <c r="A23" s="3" t="s">
        <v>17</v>
      </c>
      <c r="B23" s="38" t="s">
        <v>9</v>
      </c>
      <c r="C23" s="38"/>
      <c r="D23" s="30">
        <v>151.33333333333334</v>
      </c>
      <c r="E23" s="31">
        <v>137</v>
      </c>
      <c r="F23" s="30">
        <v>152</v>
      </c>
      <c r="G23" s="31">
        <v>148.75</v>
      </c>
      <c r="H23" s="32">
        <f t="shared" si="0"/>
        <v>100.44052863436124</v>
      </c>
      <c r="I23" s="6">
        <f t="shared" si="1"/>
        <v>0.66666666666665719</v>
      </c>
      <c r="J23" s="14">
        <f t="shared" si="5"/>
        <v>108.57664233576642</v>
      </c>
      <c r="K23" s="17">
        <f t="shared" si="2"/>
        <v>11.75</v>
      </c>
      <c r="L23" s="20">
        <f t="shared" si="3"/>
        <v>97.86184210526315</v>
      </c>
      <c r="M23" s="35">
        <f t="shared" si="6"/>
        <v>-3.25</v>
      </c>
      <c r="N23" s="18"/>
      <c r="O23" s="2"/>
    </row>
    <row r="24" spans="1:15" ht="18.75" x14ac:dyDescent="0.3">
      <c r="A24" s="3" t="s">
        <v>18</v>
      </c>
      <c r="B24" s="38" t="s">
        <v>6</v>
      </c>
      <c r="C24" s="38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5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38" t="s">
        <v>6</v>
      </c>
      <c r="C25" s="38" t="s">
        <v>54</v>
      </c>
      <c r="D25" s="30">
        <v>381</v>
      </c>
      <c r="E25" s="31">
        <v>280.07749999999999</v>
      </c>
      <c r="F25" s="30">
        <v>395.33</v>
      </c>
      <c r="G25" s="31">
        <v>267.83</v>
      </c>
      <c r="H25" s="32">
        <f t="shared" si="0"/>
        <v>103.76115485564303</v>
      </c>
      <c r="I25" s="6">
        <f t="shared" si="1"/>
        <v>14.329999999999984</v>
      </c>
      <c r="J25" s="14">
        <f t="shared" si="5"/>
        <v>95.627103212503684</v>
      </c>
      <c r="K25" s="17">
        <f t="shared" si="2"/>
        <v>-12.247500000000002</v>
      </c>
      <c r="L25" s="20">
        <f t="shared" si="3"/>
        <v>67.748463309134138</v>
      </c>
      <c r="M25" s="35">
        <f t="shared" si="6"/>
        <v>-127.5</v>
      </c>
      <c r="N25" s="18"/>
      <c r="O25" s="2"/>
    </row>
    <row r="26" spans="1:15" ht="56.25" x14ac:dyDescent="0.3">
      <c r="A26" s="3" t="s">
        <v>40</v>
      </c>
      <c r="B26" s="38" t="s">
        <v>6</v>
      </c>
      <c r="C26" s="38" t="s">
        <v>55</v>
      </c>
      <c r="D26" s="30">
        <v>356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100.75</v>
      </c>
      <c r="I26" s="6">
        <f t="shared" si="1"/>
        <v>2.6700000000000159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5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38" t="s">
        <v>6</v>
      </c>
      <c r="C27" s="38" t="s">
        <v>56</v>
      </c>
      <c r="D27" s="30">
        <v>926.66666666666663</v>
      </c>
      <c r="E27" s="31">
        <v>761.25</v>
      </c>
      <c r="F27" s="30">
        <v>920</v>
      </c>
      <c r="G27" s="31">
        <v>661.67</v>
      </c>
      <c r="H27" s="32">
        <f t="shared" si="0"/>
        <v>99.280575539568346</v>
      </c>
      <c r="I27" s="6">
        <f t="shared" si="1"/>
        <v>-6.6666666666666288</v>
      </c>
      <c r="J27" s="14">
        <f t="shared" si="5"/>
        <v>86.918883415435133</v>
      </c>
      <c r="K27" s="17">
        <f t="shared" si="2"/>
        <v>-99.580000000000041</v>
      </c>
      <c r="L27" s="20">
        <f t="shared" si="3"/>
        <v>71.920652173913041</v>
      </c>
      <c r="M27" s="35">
        <f t="shared" si="6"/>
        <v>-258.33000000000004</v>
      </c>
      <c r="N27" s="18"/>
      <c r="O27" s="2"/>
    </row>
    <row r="28" spans="1:15" ht="18.75" x14ac:dyDescent="0.3">
      <c r="A28" s="3" t="s">
        <v>21</v>
      </c>
      <c r="B28" s="38" t="s">
        <v>6</v>
      </c>
      <c r="C28" s="38"/>
      <c r="D28" s="30">
        <v>58.733333333333327</v>
      </c>
      <c r="E28" s="31">
        <v>46.95</v>
      </c>
      <c r="F28" s="30">
        <v>59.67</v>
      </c>
      <c r="G28" s="31">
        <v>45.7</v>
      </c>
      <c r="H28" s="32">
        <f t="shared" si="0"/>
        <v>101.59477866061295</v>
      </c>
      <c r="I28" s="6">
        <f t="shared" si="1"/>
        <v>0.93666666666667453</v>
      </c>
      <c r="J28" s="14">
        <f t="shared" si="5"/>
        <v>97.337593184238543</v>
      </c>
      <c r="K28" s="17">
        <f t="shared" si="2"/>
        <v>-1.25</v>
      </c>
      <c r="L28" s="20">
        <f t="shared" si="3"/>
        <v>76.587900117311875</v>
      </c>
      <c r="M28" s="35">
        <f>G29-F29</f>
        <v>-944.40333333333319</v>
      </c>
      <c r="N28" s="18"/>
      <c r="O28" s="2"/>
    </row>
    <row r="29" spans="1:15" ht="18.75" x14ac:dyDescent="0.3">
      <c r="A29" s="3" t="s">
        <v>22</v>
      </c>
      <c r="B29" s="38" t="s">
        <v>6</v>
      </c>
      <c r="C29" s="38" t="s">
        <v>57</v>
      </c>
      <c r="D29" s="30">
        <v>3446.1533333333332</v>
      </c>
      <c r="E29" s="31">
        <v>2669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93.733608092918701</v>
      </c>
      <c r="K29" s="17">
        <f t="shared" si="2"/>
        <v>-167.25</v>
      </c>
      <c r="L29" s="20">
        <f t="shared" si="3"/>
        <v>72.595434910034967</v>
      </c>
      <c r="M29" s="35">
        <f>G29-F29</f>
        <v>-944.40333333333319</v>
      </c>
      <c r="N29" s="18"/>
      <c r="O29" s="2"/>
    </row>
    <row r="30" spans="1:15" ht="18.75" x14ac:dyDescent="0.3">
      <c r="A30" s="3" t="s">
        <v>23</v>
      </c>
      <c r="B30" s="38" t="s">
        <v>6</v>
      </c>
      <c r="C30" s="38" t="s">
        <v>58</v>
      </c>
      <c r="D30" s="30">
        <v>60.666666666666664</v>
      </c>
      <c r="E30" s="31">
        <v>64.6875</v>
      </c>
      <c r="F30" s="30">
        <v>63.67</v>
      </c>
      <c r="G30" s="31">
        <v>61.19</v>
      </c>
      <c r="H30" s="32">
        <f t="shared" si="0"/>
        <v>104.95054945054947</v>
      </c>
      <c r="I30" s="6">
        <f t="shared" si="1"/>
        <v>3.0033333333333374</v>
      </c>
      <c r="J30" s="14">
        <f t="shared" si="5"/>
        <v>94.593236714975831</v>
      </c>
      <c r="K30" s="17">
        <f t="shared" si="2"/>
        <v>-3.4975000000000023</v>
      </c>
      <c r="L30" s="20">
        <f t="shared" si="3"/>
        <v>96.104915972985708</v>
      </c>
      <c r="M30" s="35">
        <f>G31-F31</f>
        <v>-20</v>
      </c>
      <c r="N30" s="18"/>
      <c r="O30" s="2"/>
    </row>
    <row r="31" spans="1:15" ht="37.5" x14ac:dyDescent="0.3">
      <c r="A31" s="3" t="s">
        <v>24</v>
      </c>
      <c r="B31" s="38" t="s">
        <v>6</v>
      </c>
      <c r="C31" s="38"/>
      <c r="D31" s="30">
        <v>100.66666666666667</v>
      </c>
      <c r="E31" s="31">
        <v>83.966666666666669</v>
      </c>
      <c r="F31" s="30">
        <v>104.67</v>
      </c>
      <c r="G31" s="31">
        <v>84.67</v>
      </c>
      <c r="H31" s="32">
        <f t="shared" si="0"/>
        <v>103.97682119205298</v>
      </c>
      <c r="I31" s="6">
        <f t="shared" si="1"/>
        <v>4.0033333333333303</v>
      </c>
      <c r="J31" s="14">
        <f t="shared" si="5"/>
        <v>100.83763398173879</v>
      </c>
      <c r="K31" s="17">
        <f t="shared" si="2"/>
        <v>0.70333333333333314</v>
      </c>
      <c r="L31" s="20">
        <f t="shared" si="3"/>
        <v>80.892328269800331</v>
      </c>
      <c r="M31" s="35">
        <f t="shared" ref="M31:M46" si="7">G31-F31</f>
        <v>-20</v>
      </c>
      <c r="N31" s="187">
        <f>SUM(L31:L32)/2</f>
        <v>84.363778380770157</v>
      </c>
      <c r="O31" s="184">
        <f>SUM(M31:M32)/2</f>
        <v>-15.669999999999995</v>
      </c>
    </row>
    <row r="32" spans="1:15" ht="37.5" x14ac:dyDescent="0.3">
      <c r="A32" s="3" t="s">
        <v>0</v>
      </c>
      <c r="B32" s="38" t="s">
        <v>6</v>
      </c>
      <c r="C32" s="38"/>
      <c r="D32" s="30">
        <v>93.219999999999985</v>
      </c>
      <c r="E32" s="31">
        <v>81.582499999999996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100.36466153893298</v>
      </c>
      <c r="K32" s="17">
        <f t="shared" si="2"/>
        <v>0.29749999999999943</v>
      </c>
      <c r="L32" s="35">
        <f t="shared" si="3"/>
        <v>87.835228491739983</v>
      </c>
      <c r="M32" s="35">
        <f t="shared" si="7"/>
        <v>-11.339999999999989</v>
      </c>
      <c r="N32" s="187"/>
      <c r="O32" s="184"/>
    </row>
    <row r="33" spans="1:15" ht="18.75" x14ac:dyDescent="0.3">
      <c r="A33" s="3" t="s">
        <v>25</v>
      </c>
      <c r="B33" s="38" t="s">
        <v>6</v>
      </c>
      <c r="C33" s="38" t="s">
        <v>53</v>
      </c>
      <c r="D33" s="30">
        <v>124</v>
      </c>
      <c r="E33" s="31">
        <v>102.65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97.564539698002932</v>
      </c>
      <c r="K33" s="17">
        <f t="shared" si="2"/>
        <v>-2.5</v>
      </c>
      <c r="L33" s="20">
        <f t="shared" si="3"/>
        <v>80.766129032258078</v>
      </c>
      <c r="M33" s="35">
        <f t="shared" si="7"/>
        <v>-23.849999999999994</v>
      </c>
      <c r="N33" s="187">
        <f>SUM(L33:L38)/6</f>
        <v>86.687201420116196</v>
      </c>
      <c r="O33" s="184">
        <f>SUM(M33:M38)/6</f>
        <v>-13.745555555555553</v>
      </c>
    </row>
    <row r="34" spans="1:15" ht="18.75" x14ac:dyDescent="0.3">
      <c r="A34" s="3" t="s">
        <v>63</v>
      </c>
      <c r="B34" s="38" t="s">
        <v>6</v>
      </c>
      <c r="C34" s="38"/>
      <c r="D34" s="30">
        <v>75.666666666666671</v>
      </c>
      <c r="E34" s="31">
        <v>64.0625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99.996097560975613</v>
      </c>
      <c r="K34" s="17">
        <f t="shared" si="2"/>
        <v>-2.4999999999977263E-3</v>
      </c>
      <c r="L34" s="20">
        <f t="shared" si="3"/>
        <v>84.66079295154185</v>
      </c>
      <c r="M34" s="35">
        <f t="shared" si="7"/>
        <v>-11.606666666666669</v>
      </c>
      <c r="N34" s="187"/>
      <c r="O34" s="184"/>
    </row>
    <row r="35" spans="1:15" ht="18.75" x14ac:dyDescent="0.3">
      <c r="A35" s="3" t="s">
        <v>26</v>
      </c>
      <c r="B35" s="38" t="s">
        <v>6</v>
      </c>
      <c r="C35" s="38" t="s">
        <v>59</v>
      </c>
      <c r="D35" s="30">
        <v>81.333333333333329</v>
      </c>
      <c r="E35" s="31">
        <v>70.150000000000006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93.656450463292941</v>
      </c>
      <c r="K35" s="17">
        <f t="shared" si="2"/>
        <v>-4.4500000000000028</v>
      </c>
      <c r="L35" s="20">
        <f t="shared" si="3"/>
        <v>80.778688524590166</v>
      </c>
      <c r="M35" s="35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38" t="s">
        <v>6</v>
      </c>
      <c r="C36" s="38" t="s">
        <v>53</v>
      </c>
      <c r="D36" s="30">
        <v>97.833333333333329</v>
      </c>
      <c r="E36" s="31">
        <v>68.4375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100.00365296803653</v>
      </c>
      <c r="K36" s="17">
        <f t="shared" si="2"/>
        <v>2.4999999999977263E-3</v>
      </c>
      <c r="L36" s="20">
        <f t="shared" si="3"/>
        <v>69.955706984667799</v>
      </c>
      <c r="M36" s="35">
        <f t="shared" si="7"/>
        <v>-29.393333333333331</v>
      </c>
      <c r="N36" s="187"/>
      <c r="O36" s="184"/>
    </row>
    <row r="37" spans="1:15" ht="18.75" x14ac:dyDescent="0.3">
      <c r="A37" s="3" t="s">
        <v>43</v>
      </c>
      <c r="B37" s="38" t="s">
        <v>6</v>
      </c>
      <c r="C37" s="38" t="s">
        <v>45</v>
      </c>
      <c r="D37" s="30">
        <v>160</v>
      </c>
      <c r="E37" s="31">
        <v>110.29666666666667</v>
      </c>
      <c r="F37" s="30">
        <v>143.72999999999999</v>
      </c>
      <c r="G37" s="31">
        <v>110.3</v>
      </c>
      <c r="H37" s="32">
        <f t="shared" si="0"/>
        <v>89.831249999999997</v>
      </c>
      <c r="I37" s="6">
        <f t="shared" si="1"/>
        <v>-16.27000000000001</v>
      </c>
      <c r="J37" s="14">
        <f t="shared" si="5"/>
        <v>100.00302215237693</v>
      </c>
      <c r="K37" s="17">
        <f t="shared" si="2"/>
        <v>3.3333333333303017E-3</v>
      </c>
      <c r="L37" s="20">
        <f t="shared" si="3"/>
        <v>76.74111180686009</v>
      </c>
      <c r="M37" s="35">
        <f t="shared" si="7"/>
        <v>-33.429999999999993</v>
      </c>
      <c r="N37" s="187"/>
      <c r="O37" s="184"/>
    </row>
    <row r="38" spans="1:15" ht="18.75" x14ac:dyDescent="0.3">
      <c r="A38" s="3" t="s">
        <v>44</v>
      </c>
      <c r="B38" s="38" t="s">
        <v>6</v>
      </c>
      <c r="C38" s="38" t="s">
        <v>41</v>
      </c>
      <c r="D38" s="30">
        <v>155.5</v>
      </c>
      <c r="E38" s="31">
        <v>146.94</v>
      </c>
      <c r="F38" s="30">
        <v>115.5</v>
      </c>
      <c r="G38" s="31">
        <v>146.94</v>
      </c>
      <c r="H38" s="32">
        <f t="shared" si="0"/>
        <v>74.276527331189712</v>
      </c>
      <c r="I38" s="6">
        <f t="shared" si="1"/>
        <v>-40</v>
      </c>
      <c r="J38" s="14">
        <f t="shared" si="5"/>
        <v>100</v>
      </c>
      <c r="K38" s="17">
        <f t="shared" si="2"/>
        <v>0</v>
      </c>
      <c r="L38" s="20">
        <f t="shared" si="3"/>
        <v>127.22077922077921</v>
      </c>
      <c r="M38" s="35">
        <f t="shared" si="7"/>
        <v>31.439999999999998</v>
      </c>
      <c r="N38" s="187"/>
      <c r="O38" s="184"/>
    </row>
    <row r="39" spans="1:15" ht="18.75" x14ac:dyDescent="0.3">
      <c r="A39" s="3" t="s">
        <v>27</v>
      </c>
      <c r="B39" s="38" t="s">
        <v>6</v>
      </c>
      <c r="C39" s="38"/>
      <c r="D39" s="30">
        <v>99</v>
      </c>
      <c r="E39" s="31">
        <v>93</v>
      </c>
      <c r="F39" s="30">
        <v>112.33</v>
      </c>
      <c r="G39" s="31">
        <v>90.25</v>
      </c>
      <c r="H39" s="32">
        <f t="shared" si="0"/>
        <v>113.46464646464646</v>
      </c>
      <c r="I39" s="6">
        <f t="shared" si="1"/>
        <v>13.329999999999998</v>
      </c>
      <c r="J39" s="14">
        <f t="shared" si="5"/>
        <v>97.043010752688176</v>
      </c>
      <c r="K39" s="17">
        <f t="shared" si="2"/>
        <v>-2.75</v>
      </c>
      <c r="L39" s="20">
        <f t="shared" si="3"/>
        <v>80.34363037478856</v>
      </c>
      <c r="M39" s="35">
        <f t="shared" si="7"/>
        <v>-22.08</v>
      </c>
      <c r="N39" s="187">
        <f>SUM(L39:L45)/6</f>
        <v>100.24055552253782</v>
      </c>
      <c r="O39" s="184">
        <f>SUM(M39:M45)/6</f>
        <v>-29.228333333333335</v>
      </c>
    </row>
    <row r="40" spans="1:15" ht="18.75" x14ac:dyDescent="0.3">
      <c r="A40" s="3" t="s">
        <v>28</v>
      </c>
      <c r="B40" s="38" t="s">
        <v>6</v>
      </c>
      <c r="C40" s="38"/>
      <c r="D40" s="30">
        <v>93.67</v>
      </c>
      <c r="E40" s="31">
        <v>85.333333333333329</v>
      </c>
      <c r="F40" s="30">
        <v>92</v>
      </c>
      <c r="G40" s="31">
        <v>87.06</v>
      </c>
      <c r="H40" s="32">
        <f t="shared" si="0"/>
        <v>98.217145297320371</v>
      </c>
      <c r="I40" s="6">
        <f t="shared" si="1"/>
        <v>-1.6700000000000017</v>
      </c>
      <c r="J40" s="14">
        <f t="shared" si="5"/>
        <v>102.0234375</v>
      </c>
      <c r="K40" s="17">
        <f t="shared" si="2"/>
        <v>1.7266666666666737</v>
      </c>
      <c r="L40" s="20">
        <f t="shared" si="3"/>
        <v>94.630434782608702</v>
      </c>
      <c r="M40" s="35">
        <f t="shared" si="7"/>
        <v>-4.9399999999999977</v>
      </c>
      <c r="N40" s="187"/>
      <c r="O40" s="184"/>
    </row>
    <row r="41" spans="1:15" ht="18.75" x14ac:dyDescent="0.3">
      <c r="A41" s="3" t="s">
        <v>29</v>
      </c>
      <c r="B41" s="38" t="s">
        <v>6</v>
      </c>
      <c r="C41" s="38"/>
      <c r="D41" s="30">
        <v>93.33</v>
      </c>
      <c r="E41" s="31">
        <v>89.375</v>
      </c>
      <c r="F41" s="30">
        <v>96.67</v>
      </c>
      <c r="G41" s="31">
        <v>87.13</v>
      </c>
      <c r="H41" s="32">
        <f t="shared" si="0"/>
        <v>103.57869923925855</v>
      </c>
      <c r="I41" s="6">
        <f t="shared" si="1"/>
        <v>3.3400000000000034</v>
      </c>
      <c r="J41" s="14">
        <f t="shared" si="5"/>
        <v>97.488111888111888</v>
      </c>
      <c r="K41" s="17">
        <f t="shared" si="2"/>
        <v>-2.2450000000000045</v>
      </c>
      <c r="L41" s="20">
        <f t="shared" si="3"/>
        <v>90.131374780179982</v>
      </c>
      <c r="M41" s="35">
        <f t="shared" si="7"/>
        <v>-9.5400000000000063</v>
      </c>
      <c r="N41" s="187"/>
      <c r="O41" s="184"/>
    </row>
    <row r="42" spans="1:15" ht="18.75" x14ac:dyDescent="0.3">
      <c r="A42" s="3" t="s">
        <v>30</v>
      </c>
      <c r="B42" s="38" t="s">
        <v>6</v>
      </c>
      <c r="C42" s="38"/>
      <c r="D42" s="30">
        <v>119.33</v>
      </c>
      <c r="E42" s="31">
        <v>117.81</v>
      </c>
      <c r="F42" s="30">
        <v>122.67</v>
      </c>
      <c r="G42" s="31">
        <v>110.31</v>
      </c>
      <c r="H42" s="32">
        <f t="shared" si="0"/>
        <v>102.79896086482863</v>
      </c>
      <c r="I42" s="6">
        <f t="shared" si="1"/>
        <v>3.3400000000000034</v>
      </c>
      <c r="J42" s="28">
        <f t="shared" si="5"/>
        <v>93.633817163228926</v>
      </c>
      <c r="K42" s="34">
        <f t="shared" si="2"/>
        <v>-7.5</v>
      </c>
      <c r="L42" s="20">
        <f t="shared" si="3"/>
        <v>89.924186842748838</v>
      </c>
      <c r="M42" s="35">
        <f t="shared" si="7"/>
        <v>-12.36</v>
      </c>
      <c r="N42" s="187"/>
      <c r="O42" s="184"/>
    </row>
    <row r="43" spans="1:15" ht="18.75" x14ac:dyDescent="0.3">
      <c r="A43" s="3" t="s">
        <v>64</v>
      </c>
      <c r="B43" s="38" t="s">
        <v>6</v>
      </c>
      <c r="C43" s="38"/>
      <c r="D43" s="30">
        <v>114.33</v>
      </c>
      <c r="E43" s="31">
        <v>96.125</v>
      </c>
      <c r="F43" s="30">
        <v>111</v>
      </c>
      <c r="G43" s="31">
        <v>86.13</v>
      </c>
      <c r="H43" s="33">
        <f t="shared" si="0"/>
        <v>97.087378640776706</v>
      </c>
      <c r="I43" s="28">
        <f t="shared" si="1"/>
        <v>-3.3299999999999983</v>
      </c>
      <c r="J43" s="14">
        <f t="shared" si="5"/>
        <v>89.602080624187252</v>
      </c>
      <c r="K43" s="17">
        <f t="shared" si="2"/>
        <v>-9.9950000000000045</v>
      </c>
      <c r="L43" s="20">
        <f t="shared" si="3"/>
        <v>77.594594594594597</v>
      </c>
      <c r="M43" s="35">
        <f t="shared" si="7"/>
        <v>-24.870000000000005</v>
      </c>
      <c r="N43" s="187"/>
      <c r="O43" s="184"/>
    </row>
    <row r="44" spans="1:15" ht="37.5" x14ac:dyDescent="0.3">
      <c r="A44" s="3" t="s">
        <v>31</v>
      </c>
      <c r="B44" s="38" t="s">
        <v>6</v>
      </c>
      <c r="C44" s="38" t="s">
        <v>52</v>
      </c>
      <c r="D44" s="30">
        <v>259.5</v>
      </c>
      <c r="E44" s="31">
        <v>249.33</v>
      </c>
      <c r="F44" s="30">
        <v>324</v>
      </c>
      <c r="G44" s="31">
        <v>300</v>
      </c>
      <c r="H44" s="32">
        <f t="shared" si="0"/>
        <v>124.85549132947978</v>
      </c>
      <c r="I44" s="6">
        <f t="shared" si="1"/>
        <v>64.5</v>
      </c>
      <c r="J44" s="28">
        <f t="shared" si="5"/>
        <v>120.32246420406689</v>
      </c>
      <c r="K44" s="34">
        <f t="shared" si="2"/>
        <v>50.669999999999987</v>
      </c>
      <c r="L44" s="20">
        <f t="shared" si="3"/>
        <v>92.592592592592595</v>
      </c>
      <c r="M44" s="35">
        <f t="shared" si="7"/>
        <v>-24</v>
      </c>
      <c r="N44" s="187"/>
      <c r="O44" s="184"/>
    </row>
    <row r="45" spans="1:15" ht="37.5" x14ac:dyDescent="0.3">
      <c r="A45" s="3" t="s">
        <v>46</v>
      </c>
      <c r="B45" s="38" t="s">
        <v>6</v>
      </c>
      <c r="C45" s="38" t="s">
        <v>52</v>
      </c>
      <c r="D45" s="30">
        <v>344.33</v>
      </c>
      <c r="E45" s="31">
        <v>306.25</v>
      </c>
      <c r="F45" s="30">
        <v>326.33</v>
      </c>
      <c r="G45" s="31">
        <v>248.75</v>
      </c>
      <c r="H45" s="32">
        <f t="shared" si="0"/>
        <v>94.772456654953103</v>
      </c>
      <c r="I45" s="6">
        <f t="shared" si="1"/>
        <v>-18</v>
      </c>
      <c r="J45" s="14">
        <f t="shared" si="5"/>
        <v>81.224489795918359</v>
      </c>
      <c r="K45" s="17">
        <f t="shared" si="2"/>
        <v>-57.5</v>
      </c>
      <c r="L45" s="20">
        <f t="shared" si="3"/>
        <v>76.226519167713676</v>
      </c>
      <c r="M45" s="35">
        <f t="shared" si="7"/>
        <v>-77.579999999999984</v>
      </c>
      <c r="N45" s="187"/>
      <c r="O45" s="184"/>
    </row>
    <row r="46" spans="1:15" ht="18.75" x14ac:dyDescent="0.3">
      <c r="A46" s="3" t="s">
        <v>32</v>
      </c>
      <c r="B46" s="38" t="s">
        <v>6</v>
      </c>
      <c r="C46" s="38" t="s">
        <v>60</v>
      </c>
      <c r="D46" s="30">
        <v>317</v>
      </c>
      <c r="E46" s="13">
        <v>222.75</v>
      </c>
      <c r="F46" s="30">
        <v>289.67</v>
      </c>
      <c r="G46" s="13">
        <v>225.67</v>
      </c>
      <c r="H46" s="32">
        <f t="shared" si="0"/>
        <v>91.378548895899058</v>
      </c>
      <c r="I46" s="6">
        <f t="shared" si="1"/>
        <v>-27.329999999999984</v>
      </c>
      <c r="J46" s="14">
        <f t="shared" si="5"/>
        <v>101.31088664421996</v>
      </c>
      <c r="K46" s="17">
        <f t="shared" si="2"/>
        <v>2.9199999999999875</v>
      </c>
      <c r="L46" s="20">
        <f t="shared" si="3"/>
        <v>77.905892912624694</v>
      </c>
      <c r="M46" s="35">
        <f t="shared" si="7"/>
        <v>-64.000000000000028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84.891020228409573</v>
      </c>
      <c r="M47" s="19">
        <f>SUM(M6:M46)/40</f>
        <v>-112.74177083333332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R47" sqref="R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12"/>
      <c r="D4" s="175" t="s">
        <v>1</v>
      </c>
      <c r="E4" s="175"/>
      <c r="F4" s="175"/>
      <c r="G4" s="175"/>
      <c r="H4" s="175" t="s">
        <v>93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1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13"/>
      <c r="D6" s="190">
        <v>46092</v>
      </c>
      <c r="E6" s="183"/>
      <c r="F6" s="190">
        <v>46099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4" t="s">
        <v>6</v>
      </c>
      <c r="C7" s="11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15">
        <f t="shared" ref="L7:L46" si="3">G7/F7*100</f>
        <v>0</v>
      </c>
      <c r="M7" s="115">
        <f t="shared" ref="M7:M16" si="4">G7-F7</f>
        <v>-963</v>
      </c>
      <c r="N7" s="187">
        <f>SUM(L7:L12)/5</f>
        <v>84.040066164644159</v>
      </c>
      <c r="O7" s="184">
        <f>SUM(M7:M12)/5</f>
        <v>-298.10000000000002</v>
      </c>
    </row>
    <row r="8" spans="1:15" ht="18.75" x14ac:dyDescent="0.3">
      <c r="A8" s="3" t="s">
        <v>50</v>
      </c>
      <c r="B8" s="114" t="s">
        <v>6</v>
      </c>
      <c r="C8" s="114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15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14" t="s">
        <v>6</v>
      </c>
      <c r="C9" s="114"/>
      <c r="D9" s="13">
        <v>534.33333333333337</v>
      </c>
      <c r="E9" s="95">
        <v>308.5</v>
      </c>
      <c r="F9" s="13">
        <v>534.33333333333337</v>
      </c>
      <c r="G9" s="95">
        <v>308.5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57.735495945102933</v>
      </c>
      <c r="M9" s="115">
        <f t="shared" si="4"/>
        <v>-225.83333333333337</v>
      </c>
      <c r="N9" s="187"/>
      <c r="O9" s="184"/>
    </row>
    <row r="10" spans="1:15" ht="18.75" x14ac:dyDescent="0.3">
      <c r="A10" s="3" t="s">
        <v>7</v>
      </c>
      <c r="B10" s="114" t="s">
        <v>6</v>
      </c>
      <c r="C10" s="114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15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14" t="s">
        <v>6</v>
      </c>
      <c r="C11" s="114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15">
        <f t="shared" si="4"/>
        <v>7.5</v>
      </c>
      <c r="N11" s="187"/>
      <c r="O11" s="184"/>
    </row>
    <row r="12" spans="1:15" ht="18.75" x14ac:dyDescent="0.3">
      <c r="A12" s="3" t="s">
        <v>12</v>
      </c>
      <c r="B12" s="114" t="s">
        <v>6</v>
      </c>
      <c r="C12" s="114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15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14" t="s">
        <v>6</v>
      </c>
      <c r="C13" s="114" t="s">
        <v>51</v>
      </c>
      <c r="D13" s="13">
        <v>92</v>
      </c>
      <c r="E13" s="95">
        <v>92</v>
      </c>
      <c r="F13" s="13">
        <v>92</v>
      </c>
      <c r="G13" s="95">
        <v>92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100</v>
      </c>
      <c r="M13" s="115">
        <f t="shared" si="4"/>
        <v>0</v>
      </c>
      <c r="N13" s="18"/>
      <c r="O13" s="2"/>
    </row>
    <row r="14" spans="1:15" ht="18.75" x14ac:dyDescent="0.3">
      <c r="A14" s="3" t="s">
        <v>67</v>
      </c>
      <c r="B14" s="114" t="s">
        <v>6</v>
      </c>
      <c r="C14" s="114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15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4" t="s">
        <v>6</v>
      </c>
      <c r="C15" s="114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15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4" t="s">
        <v>6</v>
      </c>
      <c r="C16" s="114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15">
        <f t="shared" si="4"/>
        <v>-65.166666666666742</v>
      </c>
      <c r="N16" s="187">
        <f>SUM(L16:L22)/7</f>
        <v>89.302705021700049</v>
      </c>
      <c r="O16" s="184">
        <f>SUM(M16:M22)/7</f>
        <v>-67.63833333333335</v>
      </c>
    </row>
    <row r="17" spans="1:15" ht="18.75" x14ac:dyDescent="0.3">
      <c r="A17" s="3" t="s">
        <v>35</v>
      </c>
      <c r="B17" s="114" t="s">
        <v>8</v>
      </c>
      <c r="C17" s="114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15">
        <f>G18-F18</f>
        <v>26.333333333333314</v>
      </c>
      <c r="N17" s="187"/>
      <c r="O17" s="184"/>
    </row>
    <row r="18" spans="1:15" ht="18.75" x14ac:dyDescent="0.3">
      <c r="A18" s="3" t="s">
        <v>36</v>
      </c>
      <c r="B18" s="114" t="s">
        <v>6</v>
      </c>
      <c r="C18" s="114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15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14" t="s">
        <v>6</v>
      </c>
      <c r="C19" s="114" t="s">
        <v>52</v>
      </c>
      <c r="D19" s="13">
        <v>579.58000000000004</v>
      </c>
      <c r="E19" s="95">
        <v>465.69499999999999</v>
      </c>
      <c r="F19" s="13">
        <v>604.9133333333333</v>
      </c>
      <c r="G19" s="95">
        <v>465.69499999999999</v>
      </c>
      <c r="H19" s="33">
        <f t="shared" si="0"/>
        <v>104.37098128529854</v>
      </c>
      <c r="I19" s="28">
        <f t="shared" si="1"/>
        <v>25.333333333333258</v>
      </c>
      <c r="J19" s="14">
        <f t="shared" si="5"/>
        <v>100</v>
      </c>
      <c r="K19" s="17">
        <f t="shared" si="2"/>
        <v>0</v>
      </c>
      <c r="L19" s="20">
        <f t="shared" si="3"/>
        <v>76.985408378059674</v>
      </c>
      <c r="M19" s="115">
        <f t="shared" si="6"/>
        <v>-139.21833333333331</v>
      </c>
      <c r="N19" s="187"/>
      <c r="O19" s="184"/>
    </row>
    <row r="20" spans="1:15" ht="38.25" customHeight="1" x14ac:dyDescent="0.3">
      <c r="A20" s="3" t="s">
        <v>38</v>
      </c>
      <c r="B20" s="114" t="s">
        <v>6</v>
      </c>
      <c r="C20" s="114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15">
        <f t="shared" si="6"/>
        <v>-36.5</v>
      </c>
      <c r="N20" s="187"/>
      <c r="O20" s="184"/>
    </row>
    <row r="21" spans="1:15" ht="37.5" x14ac:dyDescent="0.3">
      <c r="A21" s="3" t="s">
        <v>16</v>
      </c>
      <c r="B21" s="114" t="s">
        <v>8</v>
      </c>
      <c r="C21" s="114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15">
        <f t="shared" si="6"/>
        <v>-13.75</v>
      </c>
      <c r="N21" s="187"/>
      <c r="O21" s="184"/>
    </row>
    <row r="22" spans="1:15" ht="18.75" x14ac:dyDescent="0.3">
      <c r="A22" s="3" t="s">
        <v>39</v>
      </c>
      <c r="B22" s="114" t="s">
        <v>6</v>
      </c>
      <c r="C22" s="114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15">
        <f t="shared" si="6"/>
        <v>-271.5</v>
      </c>
      <c r="N22" s="187"/>
      <c r="O22" s="184"/>
    </row>
    <row r="23" spans="1:15" ht="18.75" x14ac:dyDescent="0.3">
      <c r="A23" s="3" t="s">
        <v>17</v>
      </c>
      <c r="B23" s="114" t="s">
        <v>9</v>
      </c>
      <c r="C23" s="114"/>
      <c r="D23" s="13">
        <v>179.66666666666666</v>
      </c>
      <c r="E23" s="95">
        <v>189</v>
      </c>
      <c r="F23" s="13">
        <v>179.66666666666666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105.1948051948052</v>
      </c>
      <c r="M23" s="115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4" t="s">
        <v>6</v>
      </c>
      <c r="C24" s="114" t="s">
        <v>53</v>
      </c>
      <c r="D24" s="13">
        <v>109.33333333333333</v>
      </c>
      <c r="E24" s="95">
        <v>98.25</v>
      </c>
      <c r="F24" s="13">
        <v>111</v>
      </c>
      <c r="G24" s="95">
        <v>98.25</v>
      </c>
      <c r="H24" s="32">
        <f t="shared" si="0"/>
        <v>101.52439024390245</v>
      </c>
      <c r="I24" s="6">
        <f t="shared" si="1"/>
        <v>1.6666666666666714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15">
        <f t="shared" si="6"/>
        <v>-12.75</v>
      </c>
      <c r="N24" s="18"/>
      <c r="O24" s="2"/>
    </row>
    <row r="25" spans="1:15" ht="56.25" x14ac:dyDescent="0.3">
      <c r="A25" s="3" t="s">
        <v>19</v>
      </c>
      <c r="B25" s="114" t="s">
        <v>6</v>
      </c>
      <c r="C25" s="114" t="s">
        <v>54</v>
      </c>
      <c r="D25" s="13">
        <v>352.33333333333331</v>
      </c>
      <c r="E25" s="95">
        <v>278.5</v>
      </c>
      <c r="F25" s="13">
        <v>352.33333333333331</v>
      </c>
      <c r="G25" s="95">
        <v>278.5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79.044465468306541</v>
      </c>
      <c r="M25" s="115">
        <f t="shared" si="6"/>
        <v>-73.833333333333314</v>
      </c>
      <c r="N25" s="18"/>
      <c r="O25" s="2"/>
    </row>
    <row r="26" spans="1:15" ht="56.25" x14ac:dyDescent="0.3">
      <c r="A26" s="3" t="s">
        <v>40</v>
      </c>
      <c r="B26" s="114" t="s">
        <v>6</v>
      </c>
      <c r="C26" s="114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15">
        <f t="shared" si="6"/>
        <v>-148</v>
      </c>
      <c r="N26" s="18"/>
      <c r="O26" s="2"/>
    </row>
    <row r="27" spans="1:15" ht="18.75" x14ac:dyDescent="0.3">
      <c r="A27" s="3" t="s">
        <v>20</v>
      </c>
      <c r="B27" s="114" t="s">
        <v>6</v>
      </c>
      <c r="C27" s="114" t="s">
        <v>56</v>
      </c>
      <c r="D27" s="13">
        <v>920</v>
      </c>
      <c r="E27" s="95">
        <v>1026.5</v>
      </c>
      <c r="F27" s="13">
        <v>920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100.68192888455918</v>
      </c>
      <c r="K27" s="17">
        <f t="shared" si="2"/>
        <v>7</v>
      </c>
      <c r="L27" s="20">
        <f t="shared" si="3"/>
        <v>112.33695652173914</v>
      </c>
      <c r="M27" s="115">
        <f t="shared" si="6"/>
        <v>113.5</v>
      </c>
      <c r="N27" s="18"/>
      <c r="O27" s="2"/>
    </row>
    <row r="28" spans="1:15" ht="18.75" x14ac:dyDescent="0.3">
      <c r="A28" s="3" t="s">
        <v>21</v>
      </c>
      <c r="B28" s="114" t="s">
        <v>6</v>
      </c>
      <c r="C28" s="114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15">
        <f>G29-F29</f>
        <v>80.680000000000291</v>
      </c>
      <c r="N28" s="18"/>
      <c r="O28" s="2"/>
    </row>
    <row r="29" spans="1:15" ht="18.75" x14ac:dyDescent="0.3">
      <c r="A29" s="3" t="s">
        <v>22</v>
      </c>
      <c r="B29" s="114" t="s">
        <v>6</v>
      </c>
      <c r="C29" s="114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15">
        <f>G29-F29</f>
        <v>80.680000000000291</v>
      </c>
      <c r="N29" s="18"/>
      <c r="O29" s="2"/>
    </row>
    <row r="30" spans="1:15" ht="18.75" x14ac:dyDescent="0.3">
      <c r="A30" s="3" t="s">
        <v>23</v>
      </c>
      <c r="B30" s="114" t="s">
        <v>6</v>
      </c>
      <c r="C30" s="114" t="s">
        <v>58</v>
      </c>
      <c r="D30" s="13">
        <v>61.666666666666664</v>
      </c>
      <c r="E30" s="95">
        <v>60.3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98.673300165837489</v>
      </c>
      <c r="K30" s="17">
        <f t="shared" si="2"/>
        <v>-0.79999999999999716</v>
      </c>
      <c r="L30" s="20">
        <f t="shared" si="3"/>
        <v>96.486486486486484</v>
      </c>
      <c r="M30" s="115">
        <f>G31-F31</f>
        <v>-36</v>
      </c>
      <c r="N30" s="18"/>
      <c r="O30" s="2"/>
    </row>
    <row r="31" spans="1:15" ht="37.5" x14ac:dyDescent="0.3">
      <c r="A31" s="3" t="s">
        <v>24</v>
      </c>
      <c r="B31" s="114" t="s">
        <v>6</v>
      </c>
      <c r="C31" s="114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15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14" t="s">
        <v>6</v>
      </c>
      <c r="C32" s="114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15">
        <f t="shared" si="3"/>
        <v>72.402423810372497</v>
      </c>
      <c r="M32" s="115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14" t="s">
        <v>6</v>
      </c>
      <c r="C33" s="114" t="s">
        <v>53</v>
      </c>
      <c r="D33" s="13">
        <v>123</v>
      </c>
      <c r="E33" s="95">
        <v>101</v>
      </c>
      <c r="F33" s="13">
        <v>119.33333333333333</v>
      </c>
      <c r="G33" s="95">
        <v>101</v>
      </c>
      <c r="H33" s="32">
        <f t="shared" si="0"/>
        <v>97.018970189701889</v>
      </c>
      <c r="I33" s="6">
        <f t="shared" si="1"/>
        <v>-3.6666666666666714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15">
        <f t="shared" si="7"/>
        <v>-18.333333333333329</v>
      </c>
      <c r="N33" s="187">
        <f>SUM(L33:L38)/6</f>
        <v>86.695194091780536</v>
      </c>
      <c r="O33" s="184">
        <f>SUM(M33:M38)/6</f>
        <v>-26.145</v>
      </c>
    </row>
    <row r="34" spans="1:15" ht="18.75" x14ac:dyDescent="0.3">
      <c r="A34" s="3" t="s">
        <v>63</v>
      </c>
      <c r="B34" s="114" t="s">
        <v>6</v>
      </c>
      <c r="C34" s="114"/>
      <c r="D34" s="13">
        <v>76</v>
      </c>
      <c r="E34" s="95">
        <v>70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92.10526315789474</v>
      </c>
      <c r="M34" s="115">
        <f t="shared" si="7"/>
        <v>-6</v>
      </c>
      <c r="N34" s="187"/>
      <c r="O34" s="184"/>
    </row>
    <row r="35" spans="1:15" ht="18.75" x14ac:dyDescent="0.3">
      <c r="A35" s="3" t="s">
        <v>26</v>
      </c>
      <c r="B35" s="114" t="s">
        <v>6</v>
      </c>
      <c r="C35" s="114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15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14" t="s">
        <v>6</v>
      </c>
      <c r="C36" s="114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15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14" t="s">
        <v>6</v>
      </c>
      <c r="C37" s="114" t="s">
        <v>45</v>
      </c>
      <c r="D37" s="13">
        <v>208.33333333333334</v>
      </c>
      <c r="E37" s="95">
        <v>84.63</v>
      </c>
      <c r="F37" s="13">
        <v>225.83333333333334</v>
      </c>
      <c r="G37" s="95">
        <v>84.63</v>
      </c>
      <c r="H37" s="33">
        <f t="shared" si="0"/>
        <v>108.4</v>
      </c>
      <c r="I37" s="28">
        <f t="shared" si="1"/>
        <v>17.5</v>
      </c>
      <c r="J37" s="14">
        <f t="shared" si="5"/>
        <v>100</v>
      </c>
      <c r="K37" s="17">
        <f t="shared" si="2"/>
        <v>0</v>
      </c>
      <c r="L37" s="20">
        <f t="shared" si="3"/>
        <v>37.474538745387449</v>
      </c>
      <c r="M37" s="115">
        <f t="shared" si="7"/>
        <v>-141.20333333333335</v>
      </c>
      <c r="N37" s="187"/>
      <c r="O37" s="184"/>
    </row>
    <row r="38" spans="1:15" ht="18.75" x14ac:dyDescent="0.3">
      <c r="A38" s="3" t="s">
        <v>44</v>
      </c>
      <c r="B38" s="114" t="s">
        <v>6</v>
      </c>
      <c r="C38" s="114" t="s">
        <v>41</v>
      </c>
      <c r="D38" s="13">
        <v>101.33333333333333</v>
      </c>
      <c r="E38" s="95">
        <v>120</v>
      </c>
      <c r="F38" s="13">
        <v>101.33333333333333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15">
        <f t="shared" si="7"/>
        <v>18.666666666666671</v>
      </c>
      <c r="N38" s="187"/>
      <c r="O38" s="184"/>
    </row>
    <row r="39" spans="1:15" ht="18.75" x14ac:dyDescent="0.3">
      <c r="A39" s="3" t="s">
        <v>27</v>
      </c>
      <c r="B39" s="114" t="s">
        <v>6</v>
      </c>
      <c r="C39" s="114"/>
      <c r="D39" s="13">
        <v>100.66666666666667</v>
      </c>
      <c r="E39" s="95">
        <v>93.75</v>
      </c>
      <c r="F39" s="13">
        <v>99</v>
      </c>
      <c r="G39" s="95">
        <v>93.75</v>
      </c>
      <c r="H39" s="32">
        <f t="shared" si="0"/>
        <v>98.344370860927143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94.696969696969703</v>
      </c>
      <c r="M39" s="115">
        <f t="shared" si="7"/>
        <v>-5.25</v>
      </c>
      <c r="N39" s="187">
        <f>SUM(L39:L45)/6</f>
        <v>88.459906803172942</v>
      </c>
      <c r="O39" s="184">
        <f>SUM(M39:M45)/6</f>
        <v>-63.152777777777779</v>
      </c>
    </row>
    <row r="40" spans="1:15" ht="18.75" x14ac:dyDescent="0.3">
      <c r="A40" s="3" t="s">
        <v>28</v>
      </c>
      <c r="B40" s="114" t="s">
        <v>6</v>
      </c>
      <c r="C40" s="114"/>
      <c r="D40" s="13">
        <v>139.33333333333334</v>
      </c>
      <c r="E40" s="95">
        <v>99.5</v>
      </c>
      <c r="F40" s="13">
        <v>136</v>
      </c>
      <c r="G40" s="95">
        <v>99.5</v>
      </c>
      <c r="H40" s="32">
        <f t="shared" si="0"/>
        <v>97.607655502392348</v>
      </c>
      <c r="I40" s="6">
        <f t="shared" si="1"/>
        <v>-3.3333333333333428</v>
      </c>
      <c r="J40" s="14">
        <f t="shared" si="5"/>
        <v>100</v>
      </c>
      <c r="K40" s="17">
        <f t="shared" si="2"/>
        <v>0</v>
      </c>
      <c r="L40" s="20">
        <f t="shared" si="3"/>
        <v>73.161764705882348</v>
      </c>
      <c r="M40" s="115">
        <f t="shared" si="7"/>
        <v>-36.5</v>
      </c>
      <c r="N40" s="187"/>
      <c r="O40" s="184"/>
    </row>
    <row r="41" spans="1:15" ht="18.75" x14ac:dyDescent="0.3">
      <c r="A41" s="3" t="s">
        <v>29</v>
      </c>
      <c r="B41" s="114" t="s">
        <v>6</v>
      </c>
      <c r="C41" s="114"/>
      <c r="D41" s="13">
        <v>91</v>
      </c>
      <c r="E41" s="95">
        <v>75.5</v>
      </c>
      <c r="F41" s="13">
        <v>91</v>
      </c>
      <c r="G41" s="95">
        <v>75.5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82.967032967032978</v>
      </c>
      <c r="M41" s="115">
        <f t="shared" si="7"/>
        <v>-15.5</v>
      </c>
      <c r="N41" s="187"/>
      <c r="O41" s="184"/>
    </row>
    <row r="42" spans="1:15" ht="18.75" x14ac:dyDescent="0.3">
      <c r="A42" s="3" t="s">
        <v>30</v>
      </c>
      <c r="B42" s="114" t="s">
        <v>6</v>
      </c>
      <c r="C42" s="114"/>
      <c r="D42" s="13">
        <v>126</v>
      </c>
      <c r="E42" s="95">
        <v>92</v>
      </c>
      <c r="F42" s="13">
        <v>126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73.015873015873012</v>
      </c>
      <c r="M42" s="115">
        <f t="shared" si="7"/>
        <v>-34</v>
      </c>
      <c r="N42" s="187"/>
      <c r="O42" s="184"/>
    </row>
    <row r="43" spans="1:15" ht="18.75" x14ac:dyDescent="0.3">
      <c r="A43" s="3" t="s">
        <v>64</v>
      </c>
      <c r="B43" s="114" t="s">
        <v>6</v>
      </c>
      <c r="C43" s="114"/>
      <c r="D43" s="13">
        <v>99.333333333333329</v>
      </c>
      <c r="E43" s="95">
        <v>73</v>
      </c>
      <c r="F43" s="13">
        <v>97.666666666666671</v>
      </c>
      <c r="G43" s="95">
        <v>73</v>
      </c>
      <c r="H43" s="32">
        <f t="shared" si="0"/>
        <v>98.322147651006716</v>
      </c>
      <c r="I43" s="6">
        <f t="shared" si="1"/>
        <v>-1.6666666666666572</v>
      </c>
      <c r="J43" s="14">
        <f t="shared" si="5"/>
        <v>100</v>
      </c>
      <c r="K43" s="17">
        <f t="shared" si="2"/>
        <v>0</v>
      </c>
      <c r="L43" s="20">
        <f t="shared" si="3"/>
        <v>74.744027303754265</v>
      </c>
      <c r="M43" s="115">
        <f t="shared" si="7"/>
        <v>-24.666666666666671</v>
      </c>
      <c r="N43" s="187"/>
      <c r="O43" s="184"/>
    </row>
    <row r="44" spans="1:15" ht="37.5" x14ac:dyDescent="0.3">
      <c r="A44" s="3" t="s">
        <v>31</v>
      </c>
      <c r="B44" s="114" t="s">
        <v>6</v>
      </c>
      <c r="C44" s="114" t="s">
        <v>52</v>
      </c>
      <c r="D44" s="13">
        <v>444.33333333333331</v>
      </c>
      <c r="E44" s="95">
        <v>308.7</v>
      </c>
      <c r="F44" s="13">
        <v>414.33333333333331</v>
      </c>
      <c r="G44" s="95">
        <v>290</v>
      </c>
      <c r="H44" s="32">
        <f t="shared" si="0"/>
        <v>93.248312078019495</v>
      </c>
      <c r="I44" s="6">
        <f t="shared" si="1"/>
        <v>-30</v>
      </c>
      <c r="J44" s="14">
        <f t="shared" si="5"/>
        <v>93.942338840298021</v>
      </c>
      <c r="K44" s="17">
        <f t="shared" si="2"/>
        <v>-18.699999999999989</v>
      </c>
      <c r="L44" s="20">
        <f t="shared" si="3"/>
        <v>69.991954947707157</v>
      </c>
      <c r="M44" s="115">
        <f t="shared" si="7"/>
        <v>-124.33333333333331</v>
      </c>
      <c r="N44" s="187"/>
      <c r="O44" s="184"/>
    </row>
    <row r="45" spans="1:15" ht="37.5" x14ac:dyDescent="0.3">
      <c r="A45" s="3" t="s">
        <v>46</v>
      </c>
      <c r="B45" s="114" t="s">
        <v>6</v>
      </c>
      <c r="C45" s="114" t="s">
        <v>52</v>
      </c>
      <c r="D45" s="13">
        <v>399</v>
      </c>
      <c r="E45" s="95">
        <v>228</v>
      </c>
      <c r="F45" s="13">
        <v>366.66666666666669</v>
      </c>
      <c r="G45" s="95">
        <v>228</v>
      </c>
      <c r="H45" s="32">
        <f t="shared" si="0"/>
        <v>91.896407685881371</v>
      </c>
      <c r="I45" s="6">
        <f t="shared" si="1"/>
        <v>-32.333333333333314</v>
      </c>
      <c r="J45" s="14">
        <f t="shared" si="5"/>
        <v>100</v>
      </c>
      <c r="K45" s="17">
        <f t="shared" si="2"/>
        <v>0</v>
      </c>
      <c r="L45" s="20">
        <f t="shared" si="3"/>
        <v>62.18181818181818</v>
      </c>
      <c r="M45" s="115">
        <f t="shared" si="7"/>
        <v>-138.66666666666669</v>
      </c>
      <c r="N45" s="187"/>
      <c r="O45" s="184"/>
    </row>
    <row r="46" spans="1:15" ht="18.75" x14ac:dyDescent="0.3">
      <c r="A46" s="3" t="s">
        <v>32</v>
      </c>
      <c r="B46" s="114" t="s">
        <v>6</v>
      </c>
      <c r="C46" s="114" t="s">
        <v>60</v>
      </c>
      <c r="D46" s="13">
        <v>287.66666666666669</v>
      </c>
      <c r="E46" s="95">
        <v>204</v>
      </c>
      <c r="F46" s="13">
        <v>264.33333333333331</v>
      </c>
      <c r="G46" s="95">
        <v>204</v>
      </c>
      <c r="H46" s="32">
        <f t="shared" si="0"/>
        <v>91.888760139049822</v>
      </c>
      <c r="I46" s="6">
        <f t="shared" si="1"/>
        <v>-23.333333333333371</v>
      </c>
      <c r="J46" s="14">
        <f t="shared" si="5"/>
        <v>100</v>
      </c>
      <c r="K46" s="17">
        <f t="shared" si="2"/>
        <v>0</v>
      </c>
      <c r="L46" s="20">
        <f t="shared" si="3"/>
        <v>77.175283732660787</v>
      </c>
      <c r="M46" s="115">
        <f t="shared" si="7"/>
        <v>-60.333333333333314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86.561690425288731</v>
      </c>
      <c r="M47" s="19">
        <f>SUM(M6:M46)/40</f>
        <v>-65.194541666666666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28" zoomScale="70" zoomScaleNormal="70" workbookViewId="0">
      <selection activeCell="Q16" sqref="Q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17"/>
      <c r="D4" s="175" t="s">
        <v>1</v>
      </c>
      <c r="E4" s="175"/>
      <c r="F4" s="175"/>
      <c r="G4" s="175"/>
      <c r="H4" s="175" t="s">
        <v>94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1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18"/>
      <c r="D6" s="190">
        <v>46099</v>
      </c>
      <c r="E6" s="183"/>
      <c r="F6" s="190">
        <v>46106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9" t="s">
        <v>6</v>
      </c>
      <c r="C7" s="119" t="s">
        <v>45</v>
      </c>
      <c r="D7" s="13">
        <v>963</v>
      </c>
      <c r="E7" s="95">
        <v>0</v>
      </c>
      <c r="F7" s="13">
        <v>826.5</v>
      </c>
      <c r="G7" s="95">
        <v>0</v>
      </c>
      <c r="H7" s="32">
        <f t="shared" ref="H7:H46" si="0">F7/D7*100</f>
        <v>85.82554517133957</v>
      </c>
      <c r="I7" s="6">
        <f t="shared" ref="I7:I46" si="1">F7-D7</f>
        <v>-136.5</v>
      </c>
      <c r="J7" s="14">
        <v>0</v>
      </c>
      <c r="K7" s="17">
        <f t="shared" ref="K7:K46" si="2">G7-E7</f>
        <v>0</v>
      </c>
      <c r="L7" s="116">
        <f t="shared" ref="L7:L46" si="3">G7/F7*100</f>
        <v>0</v>
      </c>
      <c r="M7" s="116">
        <f t="shared" ref="M7:M16" si="4">G7-F7</f>
        <v>-826.5</v>
      </c>
      <c r="N7" s="187">
        <f>SUM(L7:L12)/5</f>
        <v>84.657658179616078</v>
      </c>
      <c r="O7" s="184">
        <f>SUM(M7:M12)/5</f>
        <v>-267.5</v>
      </c>
    </row>
    <row r="8" spans="1:15" ht="18.75" x14ac:dyDescent="0.3">
      <c r="A8" s="3" t="s">
        <v>50</v>
      </c>
      <c r="B8" s="119" t="s">
        <v>6</v>
      </c>
      <c r="C8" s="119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16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19" t="s">
        <v>6</v>
      </c>
      <c r="C9" s="119"/>
      <c r="D9" s="13">
        <v>534.33333333333337</v>
      </c>
      <c r="E9" s="95">
        <v>308.5</v>
      </c>
      <c r="F9" s="13">
        <v>534.33333333333337</v>
      </c>
      <c r="G9" s="95">
        <v>325</v>
      </c>
      <c r="H9" s="32">
        <f t="shared" si="0"/>
        <v>100</v>
      </c>
      <c r="I9" s="6">
        <f t="shared" si="1"/>
        <v>0</v>
      </c>
      <c r="J9" s="28">
        <f t="shared" si="5"/>
        <v>105.3484602917342</v>
      </c>
      <c r="K9" s="34">
        <f t="shared" si="2"/>
        <v>16.5</v>
      </c>
      <c r="L9" s="20">
        <f t="shared" si="3"/>
        <v>60.823456019962563</v>
      </c>
      <c r="M9" s="116">
        <f t="shared" si="4"/>
        <v>-209.33333333333337</v>
      </c>
      <c r="N9" s="187"/>
      <c r="O9" s="184"/>
    </row>
    <row r="10" spans="1:15" ht="18.75" x14ac:dyDescent="0.3">
      <c r="A10" s="3" t="s">
        <v>7</v>
      </c>
      <c r="B10" s="119" t="s">
        <v>6</v>
      </c>
      <c r="C10" s="119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16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19" t="s">
        <v>6</v>
      </c>
      <c r="C11" s="119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16">
        <f t="shared" si="4"/>
        <v>7.5</v>
      </c>
      <c r="N11" s="187"/>
      <c r="O11" s="184"/>
    </row>
    <row r="12" spans="1:15" ht="18.75" x14ac:dyDescent="0.3">
      <c r="A12" s="3" t="s">
        <v>12</v>
      </c>
      <c r="B12" s="119" t="s">
        <v>6</v>
      </c>
      <c r="C12" s="119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16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19" t="s">
        <v>6</v>
      </c>
      <c r="C13" s="119" t="s">
        <v>51</v>
      </c>
      <c r="D13" s="13">
        <v>92</v>
      </c>
      <c r="E13" s="95">
        <v>92</v>
      </c>
      <c r="F13" s="13">
        <v>92</v>
      </c>
      <c r="G13" s="95">
        <v>82.5</v>
      </c>
      <c r="H13" s="32">
        <f t="shared" si="0"/>
        <v>100</v>
      </c>
      <c r="I13" s="11">
        <f t="shared" si="1"/>
        <v>0</v>
      </c>
      <c r="J13" s="15">
        <f t="shared" si="5"/>
        <v>89.673913043478265</v>
      </c>
      <c r="K13" s="26">
        <f t="shared" si="2"/>
        <v>-9.5</v>
      </c>
      <c r="L13" s="20">
        <f t="shared" si="3"/>
        <v>89.673913043478265</v>
      </c>
      <c r="M13" s="116">
        <f t="shared" si="4"/>
        <v>-9.5</v>
      </c>
      <c r="N13" s="18"/>
      <c r="O13" s="2"/>
    </row>
    <row r="14" spans="1:15" ht="18.75" x14ac:dyDescent="0.3">
      <c r="A14" s="3" t="s">
        <v>67</v>
      </c>
      <c r="B14" s="119" t="s">
        <v>6</v>
      </c>
      <c r="C14" s="119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16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9" t="s">
        <v>6</v>
      </c>
      <c r="C15" s="119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16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9" t="s">
        <v>6</v>
      </c>
      <c r="C16" s="119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16">
        <f t="shared" si="4"/>
        <v>-65.166666666666742</v>
      </c>
      <c r="N16" s="187">
        <f>SUM(L16:L22)/7</f>
        <v>89.783421849216566</v>
      </c>
      <c r="O16" s="184">
        <f>SUM(M16:M22)/7</f>
        <v>-64.019285714285743</v>
      </c>
    </row>
    <row r="17" spans="1:15" ht="18.75" x14ac:dyDescent="0.3">
      <c r="A17" s="3" t="s">
        <v>35</v>
      </c>
      <c r="B17" s="119" t="s">
        <v>8</v>
      </c>
      <c r="C17" s="119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16">
        <f>G18-F18</f>
        <v>26.333333333333314</v>
      </c>
      <c r="N17" s="187"/>
      <c r="O17" s="184"/>
    </row>
    <row r="18" spans="1:15" ht="18.75" x14ac:dyDescent="0.3">
      <c r="A18" s="3" t="s">
        <v>36</v>
      </c>
      <c r="B18" s="119" t="s">
        <v>6</v>
      </c>
      <c r="C18" s="119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16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19" t="s">
        <v>6</v>
      </c>
      <c r="C19" s="119" t="s">
        <v>52</v>
      </c>
      <c r="D19" s="13">
        <v>604.9133333333333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95.812072252774513</v>
      </c>
      <c r="I19" s="6">
        <f t="shared" si="1"/>
        <v>-25.333333333333258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16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19" t="s">
        <v>6</v>
      </c>
      <c r="C20" s="119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16">
        <f t="shared" si="6"/>
        <v>-36.5</v>
      </c>
      <c r="N20" s="187"/>
      <c r="O20" s="184"/>
    </row>
    <row r="21" spans="1:15" ht="37.5" x14ac:dyDescent="0.3">
      <c r="A21" s="3" t="s">
        <v>16</v>
      </c>
      <c r="B21" s="119" t="s">
        <v>8</v>
      </c>
      <c r="C21" s="119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16">
        <f t="shared" si="6"/>
        <v>-13.75</v>
      </c>
      <c r="N21" s="187"/>
      <c r="O21" s="184"/>
    </row>
    <row r="22" spans="1:15" ht="18.75" x14ac:dyDescent="0.3">
      <c r="A22" s="3" t="s">
        <v>39</v>
      </c>
      <c r="B22" s="119" t="s">
        <v>6</v>
      </c>
      <c r="C22" s="119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16">
        <f t="shared" si="6"/>
        <v>-271.5</v>
      </c>
      <c r="N22" s="187"/>
      <c r="O22" s="184"/>
    </row>
    <row r="23" spans="1:15" ht="18.75" x14ac:dyDescent="0.3">
      <c r="A23" s="3" t="s">
        <v>17</v>
      </c>
      <c r="B23" s="119" t="s">
        <v>9</v>
      </c>
      <c r="C23" s="119"/>
      <c r="D23" s="13">
        <v>179.66666666666666</v>
      </c>
      <c r="E23" s="95">
        <v>189</v>
      </c>
      <c r="F23" s="13">
        <v>179.66666666666666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105.1948051948052</v>
      </c>
      <c r="M23" s="116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9" t="s">
        <v>6</v>
      </c>
      <c r="C24" s="119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16">
        <f t="shared" si="6"/>
        <v>-12.75</v>
      </c>
      <c r="N24" s="18"/>
      <c r="O24" s="2"/>
    </row>
    <row r="25" spans="1:15" ht="56.25" x14ac:dyDescent="0.3">
      <c r="A25" s="3" t="s">
        <v>19</v>
      </c>
      <c r="B25" s="119" t="s">
        <v>6</v>
      </c>
      <c r="C25" s="119" t="s">
        <v>54</v>
      </c>
      <c r="D25" s="13">
        <v>352.33333333333331</v>
      </c>
      <c r="E25" s="95">
        <v>278.5</v>
      </c>
      <c r="F25" s="13">
        <v>352.33333333333331</v>
      </c>
      <c r="G25" s="95">
        <v>278.5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79.044465468306541</v>
      </c>
      <c r="M25" s="116">
        <f t="shared" si="6"/>
        <v>-73.833333333333314</v>
      </c>
      <c r="N25" s="18"/>
      <c r="O25" s="2"/>
    </row>
    <row r="26" spans="1:15" ht="56.25" x14ac:dyDescent="0.3">
      <c r="A26" s="3" t="s">
        <v>40</v>
      </c>
      <c r="B26" s="119" t="s">
        <v>6</v>
      </c>
      <c r="C26" s="119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16">
        <f t="shared" si="6"/>
        <v>-148</v>
      </c>
      <c r="N26" s="18"/>
      <c r="O26" s="2"/>
    </row>
    <row r="27" spans="1:15" ht="18.75" x14ac:dyDescent="0.3">
      <c r="A27" s="3" t="s">
        <v>20</v>
      </c>
      <c r="B27" s="119" t="s">
        <v>6</v>
      </c>
      <c r="C27" s="119" t="s">
        <v>56</v>
      </c>
      <c r="D27" s="13">
        <v>920</v>
      </c>
      <c r="E27" s="95">
        <v>1033.5</v>
      </c>
      <c r="F27" s="13">
        <v>943.33333333333337</v>
      </c>
      <c r="G27" s="95">
        <v>1033.5</v>
      </c>
      <c r="H27" s="32">
        <f t="shared" si="0"/>
        <v>102.53623188405798</v>
      </c>
      <c r="I27" s="6">
        <f t="shared" si="1"/>
        <v>23.333333333333371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16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19" t="s">
        <v>6</v>
      </c>
      <c r="C28" s="119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16">
        <f>G29-F29</f>
        <v>80.680000000000291</v>
      </c>
      <c r="N28" s="18"/>
      <c r="O28" s="2"/>
    </row>
    <row r="29" spans="1:15" ht="18.75" x14ac:dyDescent="0.3">
      <c r="A29" s="3" t="s">
        <v>22</v>
      </c>
      <c r="B29" s="119" t="s">
        <v>6</v>
      </c>
      <c r="C29" s="119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16">
        <f>G29-F29</f>
        <v>80.680000000000291</v>
      </c>
      <c r="N29" s="18"/>
      <c r="O29" s="2"/>
    </row>
    <row r="30" spans="1:15" ht="18.75" x14ac:dyDescent="0.3">
      <c r="A30" s="3" t="s">
        <v>23</v>
      </c>
      <c r="B30" s="119" t="s">
        <v>6</v>
      </c>
      <c r="C30" s="119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16">
        <f>G31-F31</f>
        <v>-36</v>
      </c>
      <c r="N30" s="18"/>
      <c r="O30" s="2"/>
    </row>
    <row r="31" spans="1:15" ht="37.5" x14ac:dyDescent="0.3">
      <c r="A31" s="3" t="s">
        <v>24</v>
      </c>
      <c r="B31" s="119" t="s">
        <v>6</v>
      </c>
      <c r="C31" s="119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16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19" t="s">
        <v>6</v>
      </c>
      <c r="C32" s="119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16">
        <f t="shared" si="3"/>
        <v>72.402423810372497</v>
      </c>
      <c r="M32" s="116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19" t="s">
        <v>6</v>
      </c>
      <c r="C33" s="119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16">
        <f t="shared" si="7"/>
        <v>-18.333333333333329</v>
      </c>
      <c r="N33" s="187">
        <f>SUM(L33:L38)/6</f>
        <v>87.219837634215978</v>
      </c>
      <c r="O33" s="184">
        <f>SUM(M33:M38)/6</f>
        <v>-23.228333333333335</v>
      </c>
    </row>
    <row r="34" spans="1:15" ht="18.75" x14ac:dyDescent="0.3">
      <c r="A34" s="3" t="s">
        <v>63</v>
      </c>
      <c r="B34" s="119" t="s">
        <v>6</v>
      </c>
      <c r="C34" s="119"/>
      <c r="D34" s="13">
        <v>76</v>
      </c>
      <c r="E34" s="95">
        <v>70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92.10526315789474</v>
      </c>
      <c r="M34" s="116">
        <f t="shared" si="7"/>
        <v>-6</v>
      </c>
      <c r="N34" s="187"/>
      <c r="O34" s="184"/>
    </row>
    <row r="35" spans="1:15" ht="18.75" x14ac:dyDescent="0.3">
      <c r="A35" s="3" t="s">
        <v>26</v>
      </c>
      <c r="B35" s="119" t="s">
        <v>6</v>
      </c>
      <c r="C35" s="119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16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19" t="s">
        <v>6</v>
      </c>
      <c r="C36" s="119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16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19" t="s">
        <v>6</v>
      </c>
      <c r="C37" s="119" t="s">
        <v>45</v>
      </c>
      <c r="D37" s="13">
        <v>225.83333333333334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92.250922509225092</v>
      </c>
      <c r="I37" s="6">
        <f t="shared" si="1"/>
        <v>-17.5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16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19" t="s">
        <v>6</v>
      </c>
      <c r="C38" s="119" t="s">
        <v>41</v>
      </c>
      <c r="D38" s="13">
        <v>101.33333333333333</v>
      </c>
      <c r="E38" s="95">
        <v>120</v>
      </c>
      <c r="F38" s="13">
        <v>101.33333333333333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16">
        <f t="shared" si="7"/>
        <v>18.666666666666671</v>
      </c>
      <c r="N38" s="187"/>
      <c r="O38" s="184"/>
    </row>
    <row r="39" spans="1:15" ht="18.75" x14ac:dyDescent="0.3">
      <c r="A39" s="3" t="s">
        <v>27</v>
      </c>
      <c r="B39" s="119" t="s">
        <v>6</v>
      </c>
      <c r="C39" s="119"/>
      <c r="D39" s="13">
        <v>99</v>
      </c>
      <c r="E39" s="95">
        <v>93.75</v>
      </c>
      <c r="F39" s="13">
        <v>99</v>
      </c>
      <c r="G39" s="95">
        <v>93.75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94.696969696969703</v>
      </c>
      <c r="M39" s="116">
        <f t="shared" si="7"/>
        <v>-5.25</v>
      </c>
      <c r="N39" s="187">
        <f>SUM(L39:L45)/6</f>
        <v>89.323634731921302</v>
      </c>
      <c r="O39" s="184">
        <f>SUM(M39:M45)/6</f>
        <v>-57.527777777777771</v>
      </c>
    </row>
    <row r="40" spans="1:15" ht="18.75" x14ac:dyDescent="0.3">
      <c r="A40" s="3" t="s">
        <v>28</v>
      </c>
      <c r="B40" s="119" t="s">
        <v>6</v>
      </c>
      <c r="C40" s="119"/>
      <c r="D40" s="13">
        <v>136</v>
      </c>
      <c r="E40" s="95">
        <v>99.5</v>
      </c>
      <c r="F40" s="13">
        <v>135.66666666666666</v>
      </c>
      <c r="G40" s="95">
        <v>99.5</v>
      </c>
      <c r="H40" s="32">
        <f t="shared" si="0"/>
        <v>99.754901960784309</v>
      </c>
      <c r="I40" s="6">
        <f t="shared" si="1"/>
        <v>-0.33333333333334281</v>
      </c>
      <c r="J40" s="14">
        <f t="shared" si="5"/>
        <v>100</v>
      </c>
      <c r="K40" s="17">
        <f t="shared" si="2"/>
        <v>0</v>
      </c>
      <c r="L40" s="20">
        <f t="shared" si="3"/>
        <v>73.341523341523356</v>
      </c>
      <c r="M40" s="116">
        <f t="shared" si="7"/>
        <v>-36.166666666666657</v>
      </c>
      <c r="N40" s="187"/>
      <c r="O40" s="184"/>
    </row>
    <row r="41" spans="1:15" ht="18.75" x14ac:dyDescent="0.3">
      <c r="A41" s="3" t="s">
        <v>29</v>
      </c>
      <c r="B41" s="119" t="s">
        <v>6</v>
      </c>
      <c r="C41" s="119"/>
      <c r="D41" s="13">
        <v>91</v>
      </c>
      <c r="E41" s="95">
        <v>75.5</v>
      </c>
      <c r="F41" s="13">
        <v>92.666666666666671</v>
      </c>
      <c r="G41" s="95">
        <v>78.5</v>
      </c>
      <c r="H41" s="32">
        <f t="shared" si="0"/>
        <v>101.83150183150185</v>
      </c>
      <c r="I41" s="6">
        <f t="shared" si="1"/>
        <v>1.6666666666666714</v>
      </c>
      <c r="J41" s="14">
        <f t="shared" si="5"/>
        <v>103.97350993377484</v>
      </c>
      <c r="K41" s="17">
        <f t="shared" si="2"/>
        <v>3</v>
      </c>
      <c r="L41" s="20">
        <f t="shared" si="3"/>
        <v>84.712230215827333</v>
      </c>
      <c r="M41" s="116">
        <f t="shared" si="7"/>
        <v>-14.166666666666671</v>
      </c>
      <c r="N41" s="187"/>
      <c r="O41" s="184"/>
    </row>
    <row r="42" spans="1:15" ht="18.75" x14ac:dyDescent="0.3">
      <c r="A42" s="3" t="s">
        <v>30</v>
      </c>
      <c r="B42" s="119" t="s">
        <v>6</v>
      </c>
      <c r="C42" s="119"/>
      <c r="D42" s="13">
        <v>126</v>
      </c>
      <c r="E42" s="95">
        <v>92</v>
      </c>
      <c r="F42" s="13">
        <v>125.33333333333333</v>
      </c>
      <c r="G42" s="95">
        <v>92</v>
      </c>
      <c r="H42" s="32">
        <f t="shared" si="0"/>
        <v>99.470899470899468</v>
      </c>
      <c r="I42" s="6">
        <f t="shared" si="1"/>
        <v>-0.6666666666666714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16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19" t="s">
        <v>6</v>
      </c>
      <c r="C43" s="119"/>
      <c r="D43" s="13">
        <v>97.666666666666671</v>
      </c>
      <c r="E43" s="95">
        <v>73</v>
      </c>
      <c r="F43" s="13">
        <v>100.33333333333333</v>
      </c>
      <c r="G43" s="95">
        <v>73</v>
      </c>
      <c r="H43" s="32">
        <f t="shared" si="0"/>
        <v>102.73037542662115</v>
      </c>
      <c r="I43" s="6">
        <f t="shared" si="1"/>
        <v>2.6666666666666572</v>
      </c>
      <c r="J43" s="14">
        <f t="shared" si="5"/>
        <v>100</v>
      </c>
      <c r="K43" s="17">
        <f t="shared" si="2"/>
        <v>0</v>
      </c>
      <c r="L43" s="20">
        <f t="shared" si="3"/>
        <v>72.757475083056477</v>
      </c>
      <c r="M43" s="116">
        <f t="shared" si="7"/>
        <v>-27.333333333333329</v>
      </c>
      <c r="N43" s="187"/>
      <c r="O43" s="184"/>
    </row>
    <row r="44" spans="1:15" ht="37.5" x14ac:dyDescent="0.3">
      <c r="A44" s="3" t="s">
        <v>31</v>
      </c>
      <c r="B44" s="119" t="s">
        <v>6</v>
      </c>
      <c r="C44" s="119" t="s">
        <v>52</v>
      </c>
      <c r="D44" s="13">
        <v>414.33333333333331</v>
      </c>
      <c r="E44" s="95">
        <v>290</v>
      </c>
      <c r="F44" s="13">
        <v>369.33333333333331</v>
      </c>
      <c r="G44" s="95">
        <v>271.75</v>
      </c>
      <c r="H44" s="32">
        <f t="shared" si="0"/>
        <v>89.139179404666123</v>
      </c>
      <c r="I44" s="6">
        <f t="shared" si="1"/>
        <v>-45</v>
      </c>
      <c r="J44" s="14">
        <f t="shared" si="5"/>
        <v>93.706896551724142</v>
      </c>
      <c r="K44" s="17">
        <f t="shared" si="2"/>
        <v>-18.25</v>
      </c>
      <c r="L44" s="20">
        <f t="shared" si="3"/>
        <v>73.578519855595673</v>
      </c>
      <c r="M44" s="116">
        <f t="shared" si="7"/>
        <v>-97.583333333333314</v>
      </c>
      <c r="N44" s="187"/>
      <c r="O44" s="184"/>
    </row>
    <row r="45" spans="1:15" ht="37.5" x14ac:dyDescent="0.3">
      <c r="A45" s="3" t="s">
        <v>46</v>
      </c>
      <c r="B45" s="119" t="s">
        <v>6</v>
      </c>
      <c r="C45" s="119" t="s">
        <v>52</v>
      </c>
      <c r="D45" s="13">
        <v>366.66666666666669</v>
      </c>
      <c r="E45" s="95">
        <v>228</v>
      </c>
      <c r="F45" s="13">
        <v>359.33333333333331</v>
      </c>
      <c r="G45" s="95">
        <v>228</v>
      </c>
      <c r="H45" s="32">
        <f t="shared" si="0"/>
        <v>97.999999999999986</v>
      </c>
      <c r="I45" s="6">
        <f t="shared" si="1"/>
        <v>-7.3333333333333712</v>
      </c>
      <c r="J45" s="14">
        <f t="shared" si="5"/>
        <v>100</v>
      </c>
      <c r="K45" s="17">
        <f t="shared" si="2"/>
        <v>0</v>
      </c>
      <c r="L45" s="20">
        <f t="shared" si="3"/>
        <v>63.450834879406315</v>
      </c>
      <c r="M45" s="116">
        <f t="shared" si="7"/>
        <v>-131.33333333333331</v>
      </c>
      <c r="N45" s="187"/>
      <c r="O45" s="184"/>
    </row>
    <row r="46" spans="1:15" ht="18.75" x14ac:dyDescent="0.3">
      <c r="A46" s="3" t="s">
        <v>32</v>
      </c>
      <c r="B46" s="119" t="s">
        <v>6</v>
      </c>
      <c r="C46" s="119" t="s">
        <v>60</v>
      </c>
      <c r="D46" s="13">
        <v>264.33333333333331</v>
      </c>
      <c r="E46" s="95">
        <v>204</v>
      </c>
      <c r="F46" s="13">
        <v>266.66666666666669</v>
      </c>
      <c r="G46" s="95">
        <v>204</v>
      </c>
      <c r="H46" s="32">
        <f t="shared" si="0"/>
        <v>100.88272383354354</v>
      </c>
      <c r="I46" s="6">
        <f t="shared" si="1"/>
        <v>2.3333333333333712</v>
      </c>
      <c r="J46" s="14">
        <f t="shared" si="5"/>
        <v>100</v>
      </c>
      <c r="K46" s="17">
        <f t="shared" si="2"/>
        <v>0</v>
      </c>
      <c r="L46" s="20">
        <f t="shared" si="3"/>
        <v>76.499999999999986</v>
      </c>
      <c r="M46" s="116">
        <f t="shared" si="7"/>
        <v>-62.666666666666686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86.587413075816471</v>
      </c>
      <c r="M47" s="19">
        <f>SUM(M6:M46)/40</f>
        <v>-60.334125000000007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D25" zoomScale="70" zoomScaleNormal="70" workbookViewId="0">
      <selection activeCell="K12" sqref="K12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20"/>
      <c r="D4" s="175" t="s">
        <v>1</v>
      </c>
      <c r="E4" s="175"/>
      <c r="F4" s="175"/>
      <c r="G4" s="175"/>
      <c r="H4" s="175" t="s">
        <v>95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2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21"/>
      <c r="D6" s="190">
        <v>46106</v>
      </c>
      <c r="E6" s="183"/>
      <c r="F6" s="190">
        <v>46120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2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22" t="s">
        <v>6</v>
      </c>
      <c r="C7" s="122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23">
        <f t="shared" ref="L7:L46" si="3">G7/F7*100</f>
        <v>0</v>
      </c>
      <c r="M7" s="123">
        <f t="shared" ref="M7:M16" si="4">G7-F7</f>
        <v>-826.5</v>
      </c>
      <c r="N7" s="187">
        <f>SUM(L7:L12)/5</f>
        <v>84.657658179616078</v>
      </c>
      <c r="O7" s="184">
        <f>SUM(M7:M12)/5</f>
        <v>-267.5</v>
      </c>
    </row>
    <row r="8" spans="1:15" ht="18.75" x14ac:dyDescent="0.3">
      <c r="A8" s="3" t="s">
        <v>50</v>
      </c>
      <c r="B8" s="122" t="s">
        <v>6</v>
      </c>
      <c r="C8" s="122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23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22" t="s">
        <v>6</v>
      </c>
      <c r="C9" s="122"/>
      <c r="D9" s="13">
        <v>534.33333333333337</v>
      </c>
      <c r="E9" s="95">
        <v>325</v>
      </c>
      <c r="F9" s="13">
        <v>534.33333333333337</v>
      </c>
      <c r="G9" s="95">
        <v>325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60.823456019962563</v>
      </c>
      <c r="M9" s="123">
        <f t="shared" si="4"/>
        <v>-209.33333333333337</v>
      </c>
      <c r="N9" s="187"/>
      <c r="O9" s="184"/>
    </row>
    <row r="10" spans="1:15" ht="18.75" x14ac:dyDescent="0.3">
      <c r="A10" s="3" t="s">
        <v>7</v>
      </c>
      <c r="B10" s="122" t="s">
        <v>6</v>
      </c>
      <c r="C10" s="122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23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22" t="s">
        <v>6</v>
      </c>
      <c r="C11" s="122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23">
        <f t="shared" si="4"/>
        <v>7.5</v>
      </c>
      <c r="N11" s="187"/>
      <c r="O11" s="184"/>
    </row>
    <row r="12" spans="1:15" ht="18.75" x14ac:dyDescent="0.3">
      <c r="A12" s="3" t="s">
        <v>12</v>
      </c>
      <c r="B12" s="122" t="s">
        <v>6</v>
      </c>
      <c r="C12" s="122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23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22" t="s">
        <v>6</v>
      </c>
      <c r="C13" s="122" t="s">
        <v>51</v>
      </c>
      <c r="D13" s="13">
        <v>92</v>
      </c>
      <c r="E13" s="95">
        <v>82.5</v>
      </c>
      <c r="F13" s="13">
        <v>92</v>
      </c>
      <c r="G13" s="95">
        <v>82.5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89.673913043478265</v>
      </c>
      <c r="M13" s="123">
        <f t="shared" si="4"/>
        <v>-9.5</v>
      </c>
      <c r="N13" s="18"/>
      <c r="O13" s="2"/>
    </row>
    <row r="14" spans="1:15" ht="18.75" x14ac:dyDescent="0.3">
      <c r="A14" s="3" t="s">
        <v>67</v>
      </c>
      <c r="B14" s="122" t="s">
        <v>6</v>
      </c>
      <c r="C14" s="122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23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22" t="s">
        <v>6</v>
      </c>
      <c r="C15" s="122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23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22" t="s">
        <v>6</v>
      </c>
      <c r="C16" s="122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23">
        <f t="shared" si="4"/>
        <v>-65.166666666666742</v>
      </c>
      <c r="N16" s="187">
        <f>SUM(L16:L22)/7</f>
        <v>89.783421849216566</v>
      </c>
      <c r="O16" s="184">
        <f>SUM(M16:M22)/7</f>
        <v>-64.019285714285743</v>
      </c>
    </row>
    <row r="17" spans="1:15" ht="18.75" x14ac:dyDescent="0.3">
      <c r="A17" s="3" t="s">
        <v>35</v>
      </c>
      <c r="B17" s="122" t="s">
        <v>8</v>
      </c>
      <c r="C17" s="122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23">
        <f>G18-F18</f>
        <v>26.333333333333314</v>
      </c>
      <c r="N17" s="187"/>
      <c r="O17" s="184"/>
    </row>
    <row r="18" spans="1:15" ht="18.75" x14ac:dyDescent="0.3">
      <c r="A18" s="3" t="s">
        <v>36</v>
      </c>
      <c r="B18" s="122" t="s">
        <v>6</v>
      </c>
      <c r="C18" s="122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23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22" t="s">
        <v>6</v>
      </c>
      <c r="C19" s="122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23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22" t="s">
        <v>6</v>
      </c>
      <c r="C20" s="122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23">
        <f t="shared" si="6"/>
        <v>-36.5</v>
      </c>
      <c r="N20" s="187"/>
      <c r="O20" s="184"/>
    </row>
    <row r="21" spans="1:15" ht="37.5" x14ac:dyDescent="0.3">
      <c r="A21" s="3" t="s">
        <v>16</v>
      </c>
      <c r="B21" s="122" t="s">
        <v>8</v>
      </c>
      <c r="C21" s="122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23">
        <f t="shared" si="6"/>
        <v>-13.75</v>
      </c>
      <c r="N21" s="187"/>
      <c r="O21" s="184"/>
    </row>
    <row r="22" spans="1:15" ht="18.75" x14ac:dyDescent="0.3">
      <c r="A22" s="3" t="s">
        <v>39</v>
      </c>
      <c r="B22" s="122" t="s">
        <v>6</v>
      </c>
      <c r="C22" s="122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23">
        <f t="shared" si="6"/>
        <v>-271.5</v>
      </c>
      <c r="N22" s="187"/>
      <c r="O22" s="184"/>
    </row>
    <row r="23" spans="1:15" ht="18.75" x14ac:dyDescent="0.3">
      <c r="A23" s="3" t="s">
        <v>17</v>
      </c>
      <c r="B23" s="122" t="s">
        <v>9</v>
      </c>
      <c r="C23" s="122"/>
      <c r="D23" s="13">
        <v>179.66666666666666</v>
      </c>
      <c r="E23" s="95">
        <v>189</v>
      </c>
      <c r="F23" s="13">
        <v>182</v>
      </c>
      <c r="G23" s="95">
        <v>189</v>
      </c>
      <c r="H23" s="32">
        <f t="shared" si="0"/>
        <v>101.2987012987013</v>
      </c>
      <c r="I23" s="6">
        <f t="shared" si="1"/>
        <v>2.3333333333333428</v>
      </c>
      <c r="J23" s="14">
        <f t="shared" si="5"/>
        <v>100</v>
      </c>
      <c r="K23" s="17">
        <f t="shared" si="2"/>
        <v>0</v>
      </c>
      <c r="L23" s="20">
        <f t="shared" si="3"/>
        <v>103.84615384615385</v>
      </c>
      <c r="M23" s="123">
        <f t="shared" si="6"/>
        <v>7</v>
      </c>
      <c r="N23" s="18"/>
      <c r="O23" s="2"/>
    </row>
    <row r="24" spans="1:15" ht="18.75" x14ac:dyDescent="0.3">
      <c r="A24" s="3" t="s">
        <v>18</v>
      </c>
      <c r="B24" s="122" t="s">
        <v>6</v>
      </c>
      <c r="C24" s="122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23">
        <f t="shared" si="6"/>
        <v>-12.75</v>
      </c>
      <c r="N24" s="18"/>
      <c r="O24" s="2"/>
    </row>
    <row r="25" spans="1:15" ht="56.25" x14ac:dyDescent="0.3">
      <c r="A25" s="3" t="s">
        <v>19</v>
      </c>
      <c r="B25" s="122" t="s">
        <v>6</v>
      </c>
      <c r="C25" s="122" t="s">
        <v>54</v>
      </c>
      <c r="D25" s="13">
        <v>352.33333333333331</v>
      </c>
      <c r="E25" s="95">
        <v>278.5</v>
      </c>
      <c r="F25" s="13">
        <v>352.33333333333331</v>
      </c>
      <c r="G25" s="95">
        <v>354.5</v>
      </c>
      <c r="H25" s="32">
        <f t="shared" si="0"/>
        <v>100</v>
      </c>
      <c r="I25" s="6">
        <f t="shared" si="1"/>
        <v>0</v>
      </c>
      <c r="J25" s="28">
        <f t="shared" si="5"/>
        <v>127.2890484739677</v>
      </c>
      <c r="K25" s="34">
        <f t="shared" si="2"/>
        <v>76</v>
      </c>
      <c r="L25" s="20">
        <f t="shared" si="3"/>
        <v>100.61494796594135</v>
      </c>
      <c r="M25" s="123">
        <f t="shared" si="6"/>
        <v>2.1666666666666856</v>
      </c>
      <c r="N25" s="18"/>
      <c r="O25" s="2"/>
    </row>
    <row r="26" spans="1:15" ht="56.25" x14ac:dyDescent="0.3">
      <c r="A26" s="3" t="s">
        <v>40</v>
      </c>
      <c r="B26" s="122" t="s">
        <v>6</v>
      </c>
      <c r="C26" s="122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23">
        <f t="shared" si="6"/>
        <v>-148</v>
      </c>
      <c r="N26" s="18"/>
      <c r="O26" s="2"/>
    </row>
    <row r="27" spans="1:15" ht="18.75" x14ac:dyDescent="0.3">
      <c r="A27" s="3" t="s">
        <v>20</v>
      </c>
      <c r="B27" s="122" t="s">
        <v>6</v>
      </c>
      <c r="C27" s="122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23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22" t="s">
        <v>6</v>
      </c>
      <c r="C28" s="122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23">
        <f>G29-F29</f>
        <v>80.680000000000291</v>
      </c>
      <c r="N28" s="18"/>
      <c r="O28" s="2"/>
    </row>
    <row r="29" spans="1:15" ht="18.75" x14ac:dyDescent="0.3">
      <c r="A29" s="3" t="s">
        <v>22</v>
      </c>
      <c r="B29" s="122" t="s">
        <v>6</v>
      </c>
      <c r="C29" s="122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23">
        <f>G29-F29</f>
        <v>80.680000000000291</v>
      </c>
      <c r="N29" s="18"/>
      <c r="O29" s="2"/>
    </row>
    <row r="30" spans="1:15" ht="18.75" x14ac:dyDescent="0.3">
      <c r="A30" s="3" t="s">
        <v>23</v>
      </c>
      <c r="B30" s="122" t="s">
        <v>6</v>
      </c>
      <c r="C30" s="122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23">
        <f>G31-F31</f>
        <v>-36</v>
      </c>
      <c r="N30" s="18"/>
      <c r="O30" s="2"/>
    </row>
    <row r="31" spans="1:15" ht="37.5" x14ac:dyDescent="0.3">
      <c r="A31" s="3" t="s">
        <v>24</v>
      </c>
      <c r="B31" s="122" t="s">
        <v>6</v>
      </c>
      <c r="C31" s="122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23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22" t="s">
        <v>6</v>
      </c>
      <c r="C32" s="122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23">
        <f t="shared" si="3"/>
        <v>72.402423810372497</v>
      </c>
      <c r="M32" s="123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22" t="s">
        <v>6</v>
      </c>
      <c r="C33" s="122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23">
        <f t="shared" si="7"/>
        <v>-18.333333333333329</v>
      </c>
      <c r="N33" s="187">
        <f>SUM(L33:L38)/6</f>
        <v>86.661817885432754</v>
      </c>
      <c r="O33" s="184">
        <f>SUM(M33:M38)/6</f>
        <v>-23.728333333333335</v>
      </c>
    </row>
    <row r="34" spans="1:15" ht="18.75" x14ac:dyDescent="0.3">
      <c r="A34" s="3" t="s">
        <v>63</v>
      </c>
      <c r="B34" s="122" t="s">
        <v>6</v>
      </c>
      <c r="C34" s="122"/>
      <c r="D34" s="13">
        <v>76</v>
      </c>
      <c r="E34" s="95">
        <v>70</v>
      </c>
      <c r="F34" s="13">
        <v>80.666666666666671</v>
      </c>
      <c r="G34" s="95">
        <v>70</v>
      </c>
      <c r="H34" s="33">
        <f t="shared" si="0"/>
        <v>106.14035087719299</v>
      </c>
      <c r="I34" s="28">
        <f t="shared" si="1"/>
        <v>4.6666666666666714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23">
        <f t="shared" si="7"/>
        <v>-10.666666666666671</v>
      </c>
      <c r="N34" s="187"/>
      <c r="O34" s="184"/>
    </row>
    <row r="35" spans="1:15" ht="18.75" x14ac:dyDescent="0.3">
      <c r="A35" s="3" t="s">
        <v>26</v>
      </c>
      <c r="B35" s="122" t="s">
        <v>6</v>
      </c>
      <c r="C35" s="122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23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22" t="s">
        <v>6</v>
      </c>
      <c r="C36" s="122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23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22" t="s">
        <v>6</v>
      </c>
      <c r="C37" s="122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23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22" t="s">
        <v>6</v>
      </c>
      <c r="C38" s="122" t="s">
        <v>41</v>
      </c>
      <c r="D38" s="13">
        <v>101.33333333333333</v>
      </c>
      <c r="E38" s="95">
        <v>120</v>
      </c>
      <c r="F38" s="13">
        <v>99.666666666666671</v>
      </c>
      <c r="G38" s="95">
        <v>120</v>
      </c>
      <c r="H38" s="32">
        <f t="shared" si="0"/>
        <v>98.35526315789474</v>
      </c>
      <c r="I38" s="6">
        <f t="shared" si="1"/>
        <v>-1.6666666666666572</v>
      </c>
      <c r="J38" s="14">
        <f t="shared" si="5"/>
        <v>100</v>
      </c>
      <c r="K38" s="17">
        <f t="shared" si="2"/>
        <v>0</v>
      </c>
      <c r="L38" s="20">
        <f t="shared" si="3"/>
        <v>120.40133779264212</v>
      </c>
      <c r="M38" s="123">
        <f t="shared" si="7"/>
        <v>20.333333333333329</v>
      </c>
      <c r="N38" s="187"/>
      <c r="O38" s="184"/>
    </row>
    <row r="39" spans="1:15" ht="18.75" x14ac:dyDescent="0.3">
      <c r="A39" s="3" t="s">
        <v>27</v>
      </c>
      <c r="B39" s="122" t="s">
        <v>6</v>
      </c>
      <c r="C39" s="122"/>
      <c r="D39" s="13">
        <v>99</v>
      </c>
      <c r="E39" s="95">
        <v>93.75</v>
      </c>
      <c r="F39" s="13">
        <v>91.5</v>
      </c>
      <c r="G39" s="95">
        <v>93.75</v>
      </c>
      <c r="H39" s="32">
        <f t="shared" si="0"/>
        <v>92.424242424242422</v>
      </c>
      <c r="I39" s="6">
        <f t="shared" si="1"/>
        <v>-7.5</v>
      </c>
      <c r="J39" s="14">
        <f t="shared" si="5"/>
        <v>100</v>
      </c>
      <c r="K39" s="17">
        <f t="shared" si="2"/>
        <v>0</v>
      </c>
      <c r="L39" s="20">
        <f t="shared" si="3"/>
        <v>102.45901639344261</v>
      </c>
      <c r="M39" s="123">
        <f t="shared" si="7"/>
        <v>2.25</v>
      </c>
      <c r="N39" s="187">
        <f>SUM(L39:L45)/6</f>
        <v>91.39675825038951</v>
      </c>
      <c r="O39" s="184">
        <f>SUM(M39:M45)/6</f>
        <v>-52.388888888888893</v>
      </c>
    </row>
    <row r="40" spans="1:15" ht="18.75" x14ac:dyDescent="0.3">
      <c r="A40" s="3" t="s">
        <v>28</v>
      </c>
      <c r="B40" s="122" t="s">
        <v>6</v>
      </c>
      <c r="C40" s="122"/>
      <c r="D40" s="13">
        <v>135.66666666666666</v>
      </c>
      <c r="E40" s="95">
        <v>99.5</v>
      </c>
      <c r="F40" s="13">
        <v>135.66666666666666</v>
      </c>
      <c r="G40" s="95">
        <v>99.5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73.341523341523356</v>
      </c>
      <c r="M40" s="123">
        <f t="shared" si="7"/>
        <v>-36.166666666666657</v>
      </c>
      <c r="N40" s="187"/>
      <c r="O40" s="184"/>
    </row>
    <row r="41" spans="1:15" ht="18.75" x14ac:dyDescent="0.3">
      <c r="A41" s="3" t="s">
        <v>29</v>
      </c>
      <c r="B41" s="122" t="s">
        <v>6</v>
      </c>
      <c r="C41" s="122"/>
      <c r="D41" s="13">
        <v>92.666666666666671</v>
      </c>
      <c r="E41" s="95">
        <v>78.5</v>
      </c>
      <c r="F41" s="13">
        <v>92.666666666666671</v>
      </c>
      <c r="G41" s="95">
        <v>78.5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84.712230215827333</v>
      </c>
      <c r="M41" s="123">
        <f t="shared" si="7"/>
        <v>-14.166666666666671</v>
      </c>
      <c r="N41" s="187"/>
      <c r="O41" s="184"/>
    </row>
    <row r="42" spans="1:15" ht="18.75" x14ac:dyDescent="0.3">
      <c r="A42" s="3" t="s">
        <v>30</v>
      </c>
      <c r="B42" s="122" t="s">
        <v>6</v>
      </c>
      <c r="C42" s="122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23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22" t="s">
        <v>6</v>
      </c>
      <c r="C43" s="122"/>
      <c r="D43" s="13">
        <v>100.33333333333333</v>
      </c>
      <c r="E43" s="95">
        <v>73</v>
      </c>
      <c r="F43" s="13">
        <v>100.33333333333333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72.757475083056477</v>
      </c>
      <c r="M43" s="123">
        <f t="shared" si="7"/>
        <v>-27.333333333333329</v>
      </c>
      <c r="N43" s="187"/>
      <c r="O43" s="184"/>
    </row>
    <row r="44" spans="1:15" ht="37.5" x14ac:dyDescent="0.3">
      <c r="A44" s="3" t="s">
        <v>31</v>
      </c>
      <c r="B44" s="122" t="s">
        <v>6</v>
      </c>
      <c r="C44" s="122" t="s">
        <v>52</v>
      </c>
      <c r="D44" s="13">
        <v>369.33333333333331</v>
      </c>
      <c r="E44" s="95">
        <v>271.75</v>
      </c>
      <c r="F44" s="13">
        <v>352.66666666666669</v>
      </c>
      <c r="G44" s="95">
        <v>271.75</v>
      </c>
      <c r="H44" s="32">
        <f t="shared" si="0"/>
        <v>95.487364620938635</v>
      </c>
      <c r="I44" s="6">
        <f t="shared" si="1"/>
        <v>-16.666666666666629</v>
      </c>
      <c r="J44" s="14">
        <f t="shared" si="5"/>
        <v>100</v>
      </c>
      <c r="K44" s="17">
        <f t="shared" si="2"/>
        <v>0</v>
      </c>
      <c r="L44" s="20">
        <f t="shared" si="3"/>
        <v>77.055765595463129</v>
      </c>
      <c r="M44" s="123">
        <f t="shared" si="7"/>
        <v>-80.916666666666686</v>
      </c>
      <c r="N44" s="187"/>
      <c r="O44" s="184"/>
    </row>
    <row r="45" spans="1:15" ht="37.5" x14ac:dyDescent="0.3">
      <c r="A45" s="3" t="s">
        <v>46</v>
      </c>
      <c r="B45" s="122" t="s">
        <v>6</v>
      </c>
      <c r="C45" s="122" t="s">
        <v>52</v>
      </c>
      <c r="D45" s="13">
        <v>359.33333333333331</v>
      </c>
      <c r="E45" s="95">
        <v>228</v>
      </c>
      <c r="F45" s="13">
        <v>352.66666666666669</v>
      </c>
      <c r="G45" s="95">
        <v>228</v>
      </c>
      <c r="H45" s="32">
        <f t="shared" si="0"/>
        <v>98.144712430426722</v>
      </c>
      <c r="I45" s="6">
        <f t="shared" si="1"/>
        <v>-6.6666666666666288</v>
      </c>
      <c r="J45" s="14">
        <f t="shared" si="5"/>
        <v>100</v>
      </c>
      <c r="K45" s="17">
        <f t="shared" si="2"/>
        <v>0</v>
      </c>
      <c r="L45" s="20">
        <f t="shared" si="3"/>
        <v>64.650283553875227</v>
      </c>
      <c r="M45" s="123">
        <f t="shared" si="7"/>
        <v>-124.66666666666669</v>
      </c>
      <c r="N45" s="187"/>
      <c r="O45" s="184"/>
    </row>
    <row r="46" spans="1:15" ht="18.75" x14ac:dyDescent="0.3">
      <c r="A46" s="3" t="s">
        <v>32</v>
      </c>
      <c r="B46" s="122" t="s">
        <v>6</v>
      </c>
      <c r="C46" s="122" t="s">
        <v>60</v>
      </c>
      <c r="D46" s="13">
        <v>266.66666666666669</v>
      </c>
      <c r="E46" s="95">
        <v>204</v>
      </c>
      <c r="F46" s="13">
        <v>281</v>
      </c>
      <c r="G46" s="95">
        <v>204</v>
      </c>
      <c r="H46" s="33">
        <f t="shared" si="0"/>
        <v>105.375</v>
      </c>
      <c r="I46" s="28">
        <f t="shared" si="1"/>
        <v>14.333333333333314</v>
      </c>
      <c r="J46" s="14">
        <f t="shared" si="5"/>
        <v>100</v>
      </c>
      <c r="K46" s="17">
        <f t="shared" si="2"/>
        <v>0</v>
      </c>
      <c r="L46" s="20">
        <f t="shared" si="3"/>
        <v>72.59786476868328</v>
      </c>
      <c r="M46" s="123">
        <f t="shared" si="7"/>
        <v>-77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87.238959704938978</v>
      </c>
      <c r="M47" s="19">
        <f>SUM(M6:M46)/40</f>
        <v>-58.154958333333319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D31" zoomScale="70" zoomScaleNormal="70" workbookViewId="0">
      <selection activeCell="J14" sqref="J1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24"/>
      <c r="D4" s="175" t="s">
        <v>1</v>
      </c>
      <c r="E4" s="175"/>
      <c r="F4" s="175"/>
      <c r="G4" s="175"/>
      <c r="H4" s="175" t="s">
        <v>96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2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25"/>
      <c r="D6" s="190">
        <v>46120</v>
      </c>
      <c r="E6" s="183"/>
      <c r="F6" s="190">
        <v>46127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2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26" t="s">
        <v>6</v>
      </c>
      <c r="C7" s="126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27">
        <f t="shared" ref="L7:L46" si="3">G7/F7*100</f>
        <v>0</v>
      </c>
      <c r="M7" s="127">
        <f t="shared" ref="M7:M16" si="4">G7-F7</f>
        <v>-826.5</v>
      </c>
      <c r="N7" s="187">
        <f>SUM(L7:L12)/5</f>
        <v>86.090355206024896</v>
      </c>
      <c r="O7" s="184">
        <f>SUM(M7:M12)/5</f>
        <v>-258.39999999999998</v>
      </c>
    </row>
    <row r="8" spans="1:15" ht="18.75" x14ac:dyDescent="0.3">
      <c r="A8" s="3" t="s">
        <v>50</v>
      </c>
      <c r="B8" s="126" t="s">
        <v>6</v>
      </c>
      <c r="C8" s="126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27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26" t="s">
        <v>6</v>
      </c>
      <c r="C9" s="126"/>
      <c r="D9" s="13">
        <v>534.33333333333337</v>
      </c>
      <c r="E9" s="95">
        <v>325</v>
      </c>
      <c r="F9" s="13">
        <v>534.33333333333337</v>
      </c>
      <c r="G9" s="95">
        <v>387.5</v>
      </c>
      <c r="H9" s="32">
        <f t="shared" si="0"/>
        <v>100</v>
      </c>
      <c r="I9" s="6">
        <f t="shared" si="1"/>
        <v>0</v>
      </c>
      <c r="J9" s="28">
        <f t="shared" si="5"/>
        <v>119.23076923076923</v>
      </c>
      <c r="K9" s="17">
        <f t="shared" si="2"/>
        <v>62.5</v>
      </c>
      <c r="L9" s="20">
        <f t="shared" si="3"/>
        <v>72.520274485339982</v>
      </c>
      <c r="M9" s="127">
        <f t="shared" si="4"/>
        <v>-146.83333333333337</v>
      </c>
      <c r="N9" s="187"/>
      <c r="O9" s="184"/>
    </row>
    <row r="10" spans="1:15" ht="18.75" x14ac:dyDescent="0.3">
      <c r="A10" s="3" t="s">
        <v>7</v>
      </c>
      <c r="B10" s="126" t="s">
        <v>6</v>
      </c>
      <c r="C10" s="126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27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26" t="s">
        <v>6</v>
      </c>
      <c r="C11" s="126"/>
      <c r="D11" s="13">
        <v>375</v>
      </c>
      <c r="E11" s="95">
        <v>382.5</v>
      </c>
      <c r="F11" s="13">
        <v>375</v>
      </c>
      <c r="G11" s="95">
        <v>365.5</v>
      </c>
      <c r="H11" s="32">
        <f t="shared" si="0"/>
        <v>100</v>
      </c>
      <c r="I11" s="6">
        <f t="shared" si="1"/>
        <v>0</v>
      </c>
      <c r="J11" s="14">
        <f t="shared" si="5"/>
        <v>95.555555555555557</v>
      </c>
      <c r="K11" s="17">
        <f t="shared" si="2"/>
        <v>-17</v>
      </c>
      <c r="L11" s="20">
        <f t="shared" si="3"/>
        <v>97.466666666666669</v>
      </c>
      <c r="M11" s="127">
        <f t="shared" si="4"/>
        <v>-9.5</v>
      </c>
      <c r="N11" s="187"/>
      <c r="O11" s="184"/>
    </row>
    <row r="12" spans="1:15" ht="18.75" x14ac:dyDescent="0.3">
      <c r="A12" s="3" t="s">
        <v>12</v>
      </c>
      <c r="B12" s="126" t="s">
        <v>6</v>
      </c>
      <c r="C12" s="126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27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26" t="s">
        <v>6</v>
      </c>
      <c r="C13" s="126" t="s">
        <v>51</v>
      </c>
      <c r="D13" s="13">
        <v>92</v>
      </c>
      <c r="E13" s="95">
        <v>82.5</v>
      </c>
      <c r="F13" s="13">
        <v>92</v>
      </c>
      <c r="G13" s="95">
        <v>82.5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89.673913043478265</v>
      </c>
      <c r="M13" s="127">
        <f t="shared" si="4"/>
        <v>-9.5</v>
      </c>
      <c r="N13" s="18"/>
      <c r="O13" s="2"/>
    </row>
    <row r="14" spans="1:15" ht="18.75" x14ac:dyDescent="0.3">
      <c r="A14" s="3" t="s">
        <v>67</v>
      </c>
      <c r="B14" s="126" t="s">
        <v>6</v>
      </c>
      <c r="C14" s="126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27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26" t="s">
        <v>6</v>
      </c>
      <c r="C15" s="126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27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26" t="s">
        <v>6</v>
      </c>
      <c r="C16" s="126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27">
        <f t="shared" si="4"/>
        <v>-65.166666666666742</v>
      </c>
      <c r="N16" s="187">
        <f>SUM(L16:L22)/7</f>
        <v>89.783421849216566</v>
      </c>
      <c r="O16" s="184">
        <f>SUM(M16:M22)/7</f>
        <v>-64.019285714285743</v>
      </c>
    </row>
    <row r="17" spans="1:15" ht="18.75" x14ac:dyDescent="0.3">
      <c r="A17" s="3" t="s">
        <v>35</v>
      </c>
      <c r="B17" s="126" t="s">
        <v>8</v>
      </c>
      <c r="C17" s="126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27">
        <f>G18-F18</f>
        <v>26.333333333333314</v>
      </c>
      <c r="N17" s="187"/>
      <c r="O17" s="184"/>
    </row>
    <row r="18" spans="1:15" ht="18.75" x14ac:dyDescent="0.3">
      <c r="A18" s="3" t="s">
        <v>36</v>
      </c>
      <c r="B18" s="126" t="s">
        <v>6</v>
      </c>
      <c r="C18" s="126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27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26" t="s">
        <v>6</v>
      </c>
      <c r="C19" s="126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27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26" t="s">
        <v>6</v>
      </c>
      <c r="C20" s="126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27">
        <f t="shared" si="6"/>
        <v>-36.5</v>
      </c>
      <c r="N20" s="187"/>
      <c r="O20" s="184"/>
    </row>
    <row r="21" spans="1:15" ht="37.5" x14ac:dyDescent="0.3">
      <c r="A21" s="3" t="s">
        <v>16</v>
      </c>
      <c r="B21" s="126" t="s">
        <v>8</v>
      </c>
      <c r="C21" s="126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27">
        <f t="shared" si="6"/>
        <v>-13.75</v>
      </c>
      <c r="N21" s="187"/>
      <c r="O21" s="184"/>
    </row>
    <row r="22" spans="1:15" ht="18.75" x14ac:dyDescent="0.3">
      <c r="A22" s="3" t="s">
        <v>39</v>
      </c>
      <c r="B22" s="126" t="s">
        <v>6</v>
      </c>
      <c r="C22" s="126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27">
        <f t="shared" si="6"/>
        <v>-271.5</v>
      </c>
      <c r="N22" s="187"/>
      <c r="O22" s="184"/>
    </row>
    <row r="23" spans="1:15" ht="18.75" x14ac:dyDescent="0.3">
      <c r="A23" s="3" t="s">
        <v>17</v>
      </c>
      <c r="B23" s="126" t="s">
        <v>9</v>
      </c>
      <c r="C23" s="126"/>
      <c r="D23" s="13">
        <v>182</v>
      </c>
      <c r="E23" s="95">
        <v>189</v>
      </c>
      <c r="F23" s="13">
        <v>182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103.84615384615385</v>
      </c>
      <c r="M23" s="127">
        <f t="shared" si="6"/>
        <v>7</v>
      </c>
      <c r="N23" s="18"/>
      <c r="O23" s="2"/>
    </row>
    <row r="24" spans="1:15" ht="18.75" x14ac:dyDescent="0.3">
      <c r="A24" s="3" t="s">
        <v>18</v>
      </c>
      <c r="B24" s="126" t="s">
        <v>6</v>
      </c>
      <c r="C24" s="126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27">
        <f t="shared" si="6"/>
        <v>-12.75</v>
      </c>
      <c r="N24" s="18"/>
      <c r="O24" s="2"/>
    </row>
    <row r="25" spans="1:15" ht="56.25" x14ac:dyDescent="0.3">
      <c r="A25" s="3" t="s">
        <v>19</v>
      </c>
      <c r="B25" s="126" t="s">
        <v>6</v>
      </c>
      <c r="C25" s="126" t="s">
        <v>54</v>
      </c>
      <c r="D25" s="13">
        <v>352.33333333333331</v>
      </c>
      <c r="E25" s="95">
        <v>354.5</v>
      </c>
      <c r="F25" s="13">
        <v>354</v>
      </c>
      <c r="G25" s="95">
        <v>313</v>
      </c>
      <c r="H25" s="32">
        <f t="shared" si="0"/>
        <v>100.47303689687797</v>
      </c>
      <c r="I25" s="6">
        <f t="shared" si="1"/>
        <v>1.6666666666666856</v>
      </c>
      <c r="J25" s="14">
        <f t="shared" si="5"/>
        <v>88.293370944992944</v>
      </c>
      <c r="K25" s="17">
        <f t="shared" si="2"/>
        <v>-41.5</v>
      </c>
      <c r="L25" s="20">
        <f t="shared" si="3"/>
        <v>88.418079096045204</v>
      </c>
      <c r="M25" s="127">
        <f t="shared" si="6"/>
        <v>-41</v>
      </c>
      <c r="N25" s="18"/>
      <c r="O25" s="2"/>
    </row>
    <row r="26" spans="1:15" ht="56.25" x14ac:dyDescent="0.3">
      <c r="A26" s="3" t="s">
        <v>40</v>
      </c>
      <c r="B26" s="126" t="s">
        <v>6</v>
      </c>
      <c r="C26" s="126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27">
        <f t="shared" si="6"/>
        <v>-148</v>
      </c>
      <c r="N26" s="18"/>
      <c r="O26" s="2"/>
    </row>
    <row r="27" spans="1:15" ht="18.75" x14ac:dyDescent="0.3">
      <c r="A27" s="3" t="s">
        <v>20</v>
      </c>
      <c r="B27" s="126" t="s">
        <v>6</v>
      </c>
      <c r="C27" s="126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27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26" t="s">
        <v>6</v>
      </c>
      <c r="C28" s="126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27">
        <f>G29-F29</f>
        <v>80.680000000000291</v>
      </c>
      <c r="N28" s="18"/>
      <c r="O28" s="2"/>
    </row>
    <row r="29" spans="1:15" ht="18.75" x14ac:dyDescent="0.3">
      <c r="A29" s="3" t="s">
        <v>22</v>
      </c>
      <c r="B29" s="126" t="s">
        <v>6</v>
      </c>
      <c r="C29" s="126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27">
        <f>G29-F29</f>
        <v>80.680000000000291</v>
      </c>
      <c r="N29" s="18"/>
      <c r="O29" s="2"/>
    </row>
    <row r="30" spans="1:15" ht="18.75" x14ac:dyDescent="0.3">
      <c r="A30" s="3" t="s">
        <v>23</v>
      </c>
      <c r="B30" s="126" t="s">
        <v>6</v>
      </c>
      <c r="C30" s="126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27">
        <f>G31-F31</f>
        <v>-36</v>
      </c>
      <c r="N30" s="18"/>
      <c r="O30" s="2"/>
    </row>
    <row r="31" spans="1:15" ht="37.5" x14ac:dyDescent="0.3">
      <c r="A31" s="3" t="s">
        <v>24</v>
      </c>
      <c r="B31" s="126" t="s">
        <v>6</v>
      </c>
      <c r="C31" s="126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27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26" t="s">
        <v>6</v>
      </c>
      <c r="C32" s="126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27">
        <f t="shared" si="3"/>
        <v>72.402423810372497</v>
      </c>
      <c r="M32" s="127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26" t="s">
        <v>6</v>
      </c>
      <c r="C33" s="126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27">
        <f t="shared" si="7"/>
        <v>-18.333333333333329</v>
      </c>
      <c r="N33" s="187">
        <f>SUM(L33:L38)/6</f>
        <v>86.661817885432754</v>
      </c>
      <c r="O33" s="184">
        <f>SUM(M33:M38)/6</f>
        <v>-23.728333333333335</v>
      </c>
    </row>
    <row r="34" spans="1:15" ht="18.75" x14ac:dyDescent="0.3">
      <c r="A34" s="3" t="s">
        <v>63</v>
      </c>
      <c r="B34" s="126" t="s">
        <v>6</v>
      </c>
      <c r="C34" s="126"/>
      <c r="D34" s="13">
        <v>80.666666666666671</v>
      </c>
      <c r="E34" s="95">
        <v>70</v>
      </c>
      <c r="F34" s="13">
        <v>80.666666666666671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27">
        <f t="shared" si="7"/>
        <v>-10.666666666666671</v>
      </c>
      <c r="N34" s="187"/>
      <c r="O34" s="184"/>
    </row>
    <row r="35" spans="1:15" ht="18.75" x14ac:dyDescent="0.3">
      <c r="A35" s="3" t="s">
        <v>26</v>
      </c>
      <c r="B35" s="126" t="s">
        <v>6</v>
      </c>
      <c r="C35" s="126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27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26" t="s">
        <v>6</v>
      </c>
      <c r="C36" s="126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27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26" t="s">
        <v>6</v>
      </c>
      <c r="C37" s="126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27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26" t="s">
        <v>6</v>
      </c>
      <c r="C38" s="126" t="s">
        <v>41</v>
      </c>
      <c r="D38" s="13">
        <v>99.666666666666671</v>
      </c>
      <c r="E38" s="95">
        <v>120</v>
      </c>
      <c r="F38" s="13">
        <v>99.666666666666671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120.40133779264212</v>
      </c>
      <c r="M38" s="127">
        <f t="shared" si="7"/>
        <v>20.333333333333329</v>
      </c>
      <c r="N38" s="187"/>
      <c r="O38" s="184"/>
    </row>
    <row r="39" spans="1:15" ht="18.75" x14ac:dyDescent="0.3">
      <c r="A39" s="3" t="s">
        <v>27</v>
      </c>
      <c r="B39" s="126" t="s">
        <v>6</v>
      </c>
      <c r="C39" s="126"/>
      <c r="D39" s="13">
        <v>91.5</v>
      </c>
      <c r="E39" s="95">
        <v>93.75</v>
      </c>
      <c r="F39" s="13">
        <v>91.5</v>
      </c>
      <c r="G39" s="95">
        <v>93.75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102.45901639344261</v>
      </c>
      <c r="M39" s="127">
        <f t="shared" si="7"/>
        <v>2.25</v>
      </c>
      <c r="N39" s="187">
        <f>SUM(L39:L45)/6</f>
        <v>91.934546716536985</v>
      </c>
      <c r="O39" s="184">
        <f>SUM(M39:M45)/6</f>
        <v>-51.513888888888893</v>
      </c>
    </row>
    <row r="40" spans="1:15" ht="18.75" x14ac:dyDescent="0.3">
      <c r="A40" s="3" t="s">
        <v>28</v>
      </c>
      <c r="B40" s="126" t="s">
        <v>6</v>
      </c>
      <c r="C40" s="126"/>
      <c r="D40" s="13">
        <v>135.66666666666666</v>
      </c>
      <c r="E40" s="95">
        <v>99.5</v>
      </c>
      <c r="F40" s="13">
        <v>135.66666666666666</v>
      </c>
      <c r="G40" s="95">
        <v>99.5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73.341523341523356</v>
      </c>
      <c r="M40" s="127">
        <f t="shared" si="7"/>
        <v>-36.166666666666657</v>
      </c>
      <c r="N40" s="187"/>
      <c r="O40" s="184"/>
    </row>
    <row r="41" spans="1:15" ht="18.75" x14ac:dyDescent="0.3">
      <c r="A41" s="3" t="s">
        <v>29</v>
      </c>
      <c r="B41" s="126" t="s">
        <v>6</v>
      </c>
      <c r="C41" s="126"/>
      <c r="D41" s="13">
        <v>92.666666666666671</v>
      </c>
      <c r="E41" s="95">
        <v>78.5</v>
      </c>
      <c r="F41" s="13">
        <v>97.666666666666671</v>
      </c>
      <c r="G41" s="95">
        <v>81.5</v>
      </c>
      <c r="H41" s="33">
        <f t="shared" si="0"/>
        <v>105.3956834532374</v>
      </c>
      <c r="I41" s="28">
        <f t="shared" si="1"/>
        <v>5</v>
      </c>
      <c r="J41" s="28">
        <f t="shared" si="5"/>
        <v>103.82165605095541</v>
      </c>
      <c r="K41" s="34">
        <f t="shared" si="2"/>
        <v>3</v>
      </c>
      <c r="L41" s="20">
        <f t="shared" si="3"/>
        <v>83.447098976109217</v>
      </c>
      <c r="M41" s="127">
        <f t="shared" si="7"/>
        <v>-16.166666666666671</v>
      </c>
      <c r="N41" s="187"/>
      <c r="O41" s="184"/>
    </row>
    <row r="42" spans="1:15" ht="18.75" x14ac:dyDescent="0.3">
      <c r="A42" s="3" t="s">
        <v>30</v>
      </c>
      <c r="B42" s="126" t="s">
        <v>6</v>
      </c>
      <c r="C42" s="126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27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26" t="s">
        <v>6</v>
      </c>
      <c r="C43" s="126"/>
      <c r="D43" s="13">
        <v>100.33333333333333</v>
      </c>
      <c r="E43" s="95">
        <v>73</v>
      </c>
      <c r="F43" s="13">
        <v>100.33333333333333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72.757475083056477</v>
      </c>
      <c r="M43" s="127">
        <f t="shared" si="7"/>
        <v>-27.333333333333329</v>
      </c>
      <c r="N43" s="187"/>
      <c r="O43" s="184"/>
    </row>
    <row r="44" spans="1:15" ht="37.5" x14ac:dyDescent="0.3">
      <c r="A44" s="3" t="s">
        <v>31</v>
      </c>
      <c r="B44" s="126" t="s">
        <v>6</v>
      </c>
      <c r="C44" s="126" t="s">
        <v>52</v>
      </c>
      <c r="D44" s="13">
        <v>352.66666666666669</v>
      </c>
      <c r="E44" s="95">
        <v>271.75</v>
      </c>
      <c r="F44" s="13">
        <v>362.66666666666669</v>
      </c>
      <c r="G44" s="95">
        <v>284</v>
      </c>
      <c r="H44" s="32">
        <f t="shared" si="0"/>
        <v>102.83553875236295</v>
      </c>
      <c r="I44" s="6">
        <f t="shared" si="1"/>
        <v>10</v>
      </c>
      <c r="J44" s="28">
        <f t="shared" si="5"/>
        <v>104.50781968721252</v>
      </c>
      <c r="K44" s="34">
        <f t="shared" si="2"/>
        <v>12.25</v>
      </c>
      <c r="L44" s="20">
        <f t="shared" si="3"/>
        <v>78.308823529411768</v>
      </c>
      <c r="M44" s="127">
        <f t="shared" si="7"/>
        <v>-78.666666666666686</v>
      </c>
      <c r="N44" s="187"/>
      <c r="O44" s="184"/>
    </row>
    <row r="45" spans="1:15" ht="37.5" x14ac:dyDescent="0.3">
      <c r="A45" s="3" t="s">
        <v>46</v>
      </c>
      <c r="B45" s="126" t="s">
        <v>6</v>
      </c>
      <c r="C45" s="126" t="s">
        <v>52</v>
      </c>
      <c r="D45" s="13">
        <v>352.66666666666669</v>
      </c>
      <c r="E45" s="95">
        <v>228</v>
      </c>
      <c r="F45" s="13">
        <v>372.66666666666669</v>
      </c>
      <c r="G45" s="95">
        <v>253</v>
      </c>
      <c r="H45" s="33">
        <f t="shared" si="0"/>
        <v>105.6710775047259</v>
      </c>
      <c r="I45" s="28">
        <f t="shared" si="1"/>
        <v>20</v>
      </c>
      <c r="J45" s="28">
        <f t="shared" si="5"/>
        <v>110.96491228070175</v>
      </c>
      <c r="K45" s="34">
        <f t="shared" si="2"/>
        <v>25</v>
      </c>
      <c r="L45" s="20">
        <f t="shared" si="3"/>
        <v>67.889087656529512</v>
      </c>
      <c r="M45" s="127">
        <f t="shared" si="7"/>
        <v>-119.66666666666669</v>
      </c>
      <c r="N45" s="187"/>
      <c r="O45" s="184"/>
    </row>
    <row r="46" spans="1:15" ht="18.75" x14ac:dyDescent="0.3">
      <c r="A46" s="3" t="s">
        <v>32</v>
      </c>
      <c r="B46" s="126" t="s">
        <v>6</v>
      </c>
      <c r="C46" s="126" t="s">
        <v>60</v>
      </c>
      <c r="D46" s="13">
        <v>281</v>
      </c>
      <c r="E46" s="95">
        <v>204</v>
      </c>
      <c r="F46" s="13">
        <v>281</v>
      </c>
      <c r="G46" s="95">
        <v>203.5</v>
      </c>
      <c r="H46" s="32">
        <f t="shared" si="0"/>
        <v>100</v>
      </c>
      <c r="I46" s="6">
        <f t="shared" si="1"/>
        <v>0</v>
      </c>
      <c r="J46" s="14">
        <f t="shared" si="5"/>
        <v>99.754901960784309</v>
      </c>
      <c r="K46" s="17">
        <f t="shared" si="2"/>
        <v>-0.5</v>
      </c>
      <c r="L46" s="20">
        <f t="shared" si="3"/>
        <v>72.419928825622776</v>
      </c>
      <c r="M46" s="127">
        <f t="shared" si="7"/>
        <v>-77.5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87.188072810476726</v>
      </c>
      <c r="M47" s="19">
        <f>SUM(M6:M46)/40</f>
        <v>-57.977874999999997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K36" sqref="K3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28"/>
      <c r="D4" s="175" t="s">
        <v>1</v>
      </c>
      <c r="E4" s="175"/>
      <c r="F4" s="175"/>
      <c r="G4" s="175"/>
      <c r="H4" s="175" t="s">
        <v>97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2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29"/>
      <c r="D6" s="190">
        <v>46127</v>
      </c>
      <c r="E6" s="183"/>
      <c r="F6" s="190">
        <v>46134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3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30" t="s">
        <v>6</v>
      </c>
      <c r="C7" s="130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31">
        <f t="shared" ref="L7:L46" si="3">G7/F7*100</f>
        <v>0</v>
      </c>
      <c r="M7" s="131">
        <f t="shared" ref="M7:M16" si="4">G7-F7</f>
        <v>-826.5</v>
      </c>
      <c r="N7" s="187">
        <f>SUM(L7:L12)/5</f>
        <v>86.090355206024896</v>
      </c>
      <c r="O7" s="184">
        <f>SUM(M7:M12)/5</f>
        <v>-258.39999999999998</v>
      </c>
    </row>
    <row r="8" spans="1:15" ht="18.75" x14ac:dyDescent="0.3">
      <c r="A8" s="3" t="s">
        <v>50</v>
      </c>
      <c r="B8" s="130" t="s">
        <v>6</v>
      </c>
      <c r="C8" s="130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31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30" t="s">
        <v>6</v>
      </c>
      <c r="C9" s="130"/>
      <c r="D9" s="13">
        <v>534.33333333333337</v>
      </c>
      <c r="E9" s="95">
        <v>387.5</v>
      </c>
      <c r="F9" s="13">
        <v>534.33333333333337</v>
      </c>
      <c r="G9" s="95">
        <v>387.5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72.520274485339982</v>
      </c>
      <c r="M9" s="131">
        <f t="shared" si="4"/>
        <v>-146.83333333333337</v>
      </c>
      <c r="N9" s="187"/>
      <c r="O9" s="184"/>
    </row>
    <row r="10" spans="1:15" ht="18.75" x14ac:dyDescent="0.3">
      <c r="A10" s="3" t="s">
        <v>7</v>
      </c>
      <c r="B10" s="130" t="s">
        <v>6</v>
      </c>
      <c r="C10" s="130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31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30" t="s">
        <v>6</v>
      </c>
      <c r="C11" s="130"/>
      <c r="D11" s="13">
        <v>375</v>
      </c>
      <c r="E11" s="95">
        <v>365.5</v>
      </c>
      <c r="F11" s="13">
        <v>375</v>
      </c>
      <c r="G11" s="95">
        <v>365.5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97.466666666666669</v>
      </c>
      <c r="M11" s="131">
        <f t="shared" si="4"/>
        <v>-9.5</v>
      </c>
      <c r="N11" s="187"/>
      <c r="O11" s="184"/>
    </row>
    <row r="12" spans="1:15" ht="18.75" x14ac:dyDescent="0.3">
      <c r="A12" s="3" t="s">
        <v>12</v>
      </c>
      <c r="B12" s="130" t="s">
        <v>6</v>
      </c>
      <c r="C12" s="130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31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30" t="s">
        <v>6</v>
      </c>
      <c r="C13" s="130" t="s">
        <v>51</v>
      </c>
      <c r="D13" s="13">
        <v>92</v>
      </c>
      <c r="E13" s="95">
        <v>82.5</v>
      </c>
      <c r="F13" s="13">
        <v>92</v>
      </c>
      <c r="G13" s="95">
        <v>106</v>
      </c>
      <c r="H13" s="32">
        <f t="shared" si="0"/>
        <v>100</v>
      </c>
      <c r="I13" s="11">
        <f t="shared" si="1"/>
        <v>0</v>
      </c>
      <c r="J13" s="27">
        <f t="shared" si="5"/>
        <v>128.4848484848485</v>
      </c>
      <c r="K13" s="79">
        <f t="shared" si="2"/>
        <v>23.5</v>
      </c>
      <c r="L13" s="20">
        <f t="shared" si="3"/>
        <v>115.21739130434783</v>
      </c>
      <c r="M13" s="131">
        <f t="shared" si="4"/>
        <v>14</v>
      </c>
      <c r="N13" s="18"/>
      <c r="O13" s="2"/>
    </row>
    <row r="14" spans="1:15" ht="18.75" x14ac:dyDescent="0.3">
      <c r="A14" s="3" t="s">
        <v>67</v>
      </c>
      <c r="B14" s="130" t="s">
        <v>6</v>
      </c>
      <c r="C14" s="130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31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30" t="s">
        <v>6</v>
      </c>
      <c r="C15" s="130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31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30" t="s">
        <v>6</v>
      </c>
      <c r="C16" s="130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31">
        <f t="shared" si="4"/>
        <v>-65.166666666666742</v>
      </c>
      <c r="N16" s="187">
        <f>SUM(L16:L22)/7</f>
        <v>90.821003927687073</v>
      </c>
      <c r="O16" s="184">
        <f>SUM(M16:M22)/7</f>
        <v>-56.400238095238116</v>
      </c>
    </row>
    <row r="17" spans="1:15" ht="18.75" x14ac:dyDescent="0.3">
      <c r="A17" s="3" t="s">
        <v>35</v>
      </c>
      <c r="B17" s="130" t="s">
        <v>8</v>
      </c>
      <c r="C17" s="130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31">
        <f>G18-F18</f>
        <v>26.333333333333314</v>
      </c>
      <c r="N17" s="187"/>
      <c r="O17" s="184"/>
    </row>
    <row r="18" spans="1:15" ht="18.75" x14ac:dyDescent="0.3">
      <c r="A18" s="3" t="s">
        <v>36</v>
      </c>
      <c r="B18" s="130" t="s">
        <v>6</v>
      </c>
      <c r="C18" s="130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31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30" t="s">
        <v>6</v>
      </c>
      <c r="C19" s="130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31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30" t="s">
        <v>6</v>
      </c>
      <c r="C20" s="130" t="s">
        <v>52</v>
      </c>
      <c r="D20" s="13">
        <v>752</v>
      </c>
      <c r="E20" s="95">
        <v>715.5</v>
      </c>
      <c r="F20" s="13">
        <v>698.66666666666663</v>
      </c>
      <c r="G20" s="95">
        <v>715.5</v>
      </c>
      <c r="H20" s="32">
        <f t="shared" si="0"/>
        <v>92.907801418439703</v>
      </c>
      <c r="I20" s="6">
        <f t="shared" si="1"/>
        <v>-53.333333333333371</v>
      </c>
      <c r="J20" s="14">
        <f t="shared" si="5"/>
        <v>100</v>
      </c>
      <c r="K20" s="17">
        <f t="shared" si="2"/>
        <v>0</v>
      </c>
      <c r="L20" s="20">
        <f t="shared" si="3"/>
        <v>102.40935114503817</v>
      </c>
      <c r="M20" s="131">
        <f t="shared" si="6"/>
        <v>16.833333333333371</v>
      </c>
      <c r="N20" s="187"/>
      <c r="O20" s="184"/>
    </row>
    <row r="21" spans="1:15" ht="37.5" x14ac:dyDescent="0.3">
      <c r="A21" s="3" t="s">
        <v>16</v>
      </c>
      <c r="B21" s="130" t="s">
        <v>8</v>
      </c>
      <c r="C21" s="130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31">
        <f t="shared" si="6"/>
        <v>-13.75</v>
      </c>
      <c r="N21" s="187"/>
      <c r="O21" s="184"/>
    </row>
    <row r="22" spans="1:15" ht="18.75" x14ac:dyDescent="0.3">
      <c r="A22" s="3" t="s">
        <v>39</v>
      </c>
      <c r="B22" s="130" t="s">
        <v>6</v>
      </c>
      <c r="C22" s="130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31">
        <f t="shared" si="6"/>
        <v>-271.5</v>
      </c>
      <c r="N22" s="187"/>
      <c r="O22" s="184"/>
    </row>
    <row r="23" spans="1:15" ht="18.75" x14ac:dyDescent="0.3">
      <c r="A23" s="3" t="s">
        <v>17</v>
      </c>
      <c r="B23" s="130" t="s">
        <v>9</v>
      </c>
      <c r="C23" s="130"/>
      <c r="D23" s="13">
        <v>182</v>
      </c>
      <c r="E23" s="95">
        <v>189</v>
      </c>
      <c r="F23" s="13">
        <v>182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103.84615384615385</v>
      </c>
      <c r="M23" s="131">
        <f t="shared" si="6"/>
        <v>7</v>
      </c>
      <c r="N23" s="18"/>
      <c r="O23" s="2"/>
    </row>
    <row r="24" spans="1:15" ht="18.75" x14ac:dyDescent="0.3">
      <c r="A24" s="3" t="s">
        <v>18</v>
      </c>
      <c r="B24" s="130" t="s">
        <v>6</v>
      </c>
      <c r="C24" s="130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31">
        <f t="shared" si="6"/>
        <v>-12.75</v>
      </c>
      <c r="N24" s="18"/>
      <c r="O24" s="2"/>
    </row>
    <row r="25" spans="1:15" ht="56.25" x14ac:dyDescent="0.3">
      <c r="A25" s="3" t="s">
        <v>19</v>
      </c>
      <c r="B25" s="130" t="s">
        <v>6</v>
      </c>
      <c r="C25" s="130" t="s">
        <v>54</v>
      </c>
      <c r="D25" s="13">
        <v>354</v>
      </c>
      <c r="E25" s="95">
        <v>313</v>
      </c>
      <c r="F25" s="13">
        <v>352.33333333333331</v>
      </c>
      <c r="G25" s="95">
        <v>313</v>
      </c>
      <c r="H25" s="32">
        <f t="shared" si="0"/>
        <v>99.529190207156304</v>
      </c>
      <c r="I25" s="6">
        <f t="shared" si="1"/>
        <v>-1.6666666666666856</v>
      </c>
      <c r="J25" s="14">
        <f t="shared" si="5"/>
        <v>100</v>
      </c>
      <c r="K25" s="17">
        <f t="shared" si="2"/>
        <v>0</v>
      </c>
      <c r="L25" s="20">
        <f t="shared" si="3"/>
        <v>88.836329233680232</v>
      </c>
      <c r="M25" s="131">
        <f t="shared" si="6"/>
        <v>-39.333333333333314</v>
      </c>
      <c r="N25" s="18"/>
      <c r="O25" s="2"/>
    </row>
    <row r="26" spans="1:15" ht="56.25" x14ac:dyDescent="0.3">
      <c r="A26" s="3" t="s">
        <v>40</v>
      </c>
      <c r="B26" s="130" t="s">
        <v>6</v>
      </c>
      <c r="C26" s="130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31">
        <f t="shared" si="6"/>
        <v>-148</v>
      </c>
      <c r="N26" s="18"/>
      <c r="O26" s="2"/>
    </row>
    <row r="27" spans="1:15" ht="18.75" x14ac:dyDescent="0.3">
      <c r="A27" s="3" t="s">
        <v>20</v>
      </c>
      <c r="B27" s="130" t="s">
        <v>6</v>
      </c>
      <c r="C27" s="130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31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30" t="s">
        <v>6</v>
      </c>
      <c r="C28" s="130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31">
        <f>G29-F29</f>
        <v>80.680000000000291</v>
      </c>
      <c r="N28" s="18"/>
      <c r="O28" s="2"/>
    </row>
    <row r="29" spans="1:15" ht="18.75" x14ac:dyDescent="0.3">
      <c r="A29" s="3" t="s">
        <v>22</v>
      </c>
      <c r="B29" s="130" t="s">
        <v>6</v>
      </c>
      <c r="C29" s="130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31">
        <f>G29-F29</f>
        <v>80.680000000000291</v>
      </c>
      <c r="N29" s="18"/>
      <c r="O29" s="2"/>
    </row>
    <row r="30" spans="1:15" ht="18.75" x14ac:dyDescent="0.3">
      <c r="A30" s="3" t="s">
        <v>23</v>
      </c>
      <c r="B30" s="130" t="s">
        <v>6</v>
      </c>
      <c r="C30" s="130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31">
        <f>G31-F31</f>
        <v>-73</v>
      </c>
      <c r="N30" s="18"/>
      <c r="O30" s="2"/>
    </row>
    <row r="31" spans="1:15" ht="37.5" x14ac:dyDescent="0.3">
      <c r="A31" s="3" t="s">
        <v>24</v>
      </c>
      <c r="B31" s="130" t="s">
        <v>6</v>
      </c>
      <c r="C31" s="130"/>
      <c r="D31" s="13">
        <v>110</v>
      </c>
      <c r="E31" s="95">
        <v>74</v>
      </c>
      <c r="F31" s="13">
        <v>110</v>
      </c>
      <c r="G31" s="95">
        <v>37</v>
      </c>
      <c r="H31" s="32">
        <f t="shared" si="0"/>
        <v>100</v>
      </c>
      <c r="I31" s="6">
        <f t="shared" si="1"/>
        <v>0</v>
      </c>
      <c r="J31" s="14">
        <f t="shared" si="5"/>
        <v>50</v>
      </c>
      <c r="K31" s="17">
        <f t="shared" si="2"/>
        <v>-37</v>
      </c>
      <c r="L31" s="20">
        <f t="shared" si="3"/>
        <v>33.636363636363633</v>
      </c>
      <c r="M31" s="131">
        <f t="shared" ref="M31:M46" si="7">G31-F31</f>
        <v>-73</v>
      </c>
      <c r="N31" s="187">
        <f>SUM(L31:L32)/2</f>
        <v>53.019393723368069</v>
      </c>
      <c r="O31" s="184">
        <f>SUM(M31:M32)/2</f>
        <v>-51.984999999999992</v>
      </c>
    </row>
    <row r="32" spans="1:15" ht="37.5" x14ac:dyDescent="0.3">
      <c r="A32" s="3" t="s">
        <v>0</v>
      </c>
      <c r="B32" s="130" t="s">
        <v>6</v>
      </c>
      <c r="C32" s="130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31">
        <f t="shared" si="3"/>
        <v>72.402423810372497</v>
      </c>
      <c r="M32" s="131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30" t="s">
        <v>6</v>
      </c>
      <c r="C33" s="130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31">
        <f t="shared" si="7"/>
        <v>-18.333333333333329</v>
      </c>
      <c r="N33" s="187">
        <f>SUM(L33:L38)/6</f>
        <v>86.331770358588884</v>
      </c>
      <c r="O33" s="184">
        <f>SUM(M33:M38)/6</f>
        <v>-24.006111111111114</v>
      </c>
    </row>
    <row r="34" spans="1:15" ht="18.75" x14ac:dyDescent="0.3">
      <c r="A34" s="3" t="s">
        <v>63</v>
      </c>
      <c r="B34" s="130" t="s">
        <v>6</v>
      </c>
      <c r="C34" s="130"/>
      <c r="D34" s="13">
        <v>80.666666666666671</v>
      </c>
      <c r="E34" s="95">
        <v>70</v>
      </c>
      <c r="F34" s="13">
        <v>80.666666666666671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31">
        <f t="shared" si="7"/>
        <v>-10.666666666666671</v>
      </c>
      <c r="N34" s="187"/>
      <c r="O34" s="184"/>
    </row>
    <row r="35" spans="1:15" ht="18.75" x14ac:dyDescent="0.3">
      <c r="A35" s="3" t="s">
        <v>26</v>
      </c>
      <c r="B35" s="130" t="s">
        <v>6</v>
      </c>
      <c r="C35" s="130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31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30" t="s">
        <v>6</v>
      </c>
      <c r="C36" s="130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31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30" t="s">
        <v>6</v>
      </c>
      <c r="C37" s="130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31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30" t="s">
        <v>6</v>
      </c>
      <c r="C38" s="130" t="s">
        <v>41</v>
      </c>
      <c r="D38" s="13">
        <v>99.666666666666671</v>
      </c>
      <c r="E38" s="95">
        <v>120</v>
      </c>
      <c r="F38" s="13">
        <v>101.33333333333333</v>
      </c>
      <c r="G38" s="95">
        <v>120</v>
      </c>
      <c r="H38" s="32">
        <f t="shared" si="0"/>
        <v>101.67224080267559</v>
      </c>
      <c r="I38" s="6">
        <f t="shared" si="1"/>
        <v>1.6666666666666572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31">
        <f t="shared" si="7"/>
        <v>18.666666666666671</v>
      </c>
      <c r="N38" s="187"/>
      <c r="O38" s="184"/>
    </row>
    <row r="39" spans="1:15" ht="18.75" x14ac:dyDescent="0.3">
      <c r="A39" s="3" t="s">
        <v>27</v>
      </c>
      <c r="B39" s="130" t="s">
        <v>6</v>
      </c>
      <c r="C39" s="130"/>
      <c r="D39" s="13">
        <v>91.5</v>
      </c>
      <c r="E39" s="95">
        <v>93.75</v>
      </c>
      <c r="F39" s="13">
        <v>90.5</v>
      </c>
      <c r="G39" s="95">
        <v>90.75</v>
      </c>
      <c r="H39" s="32">
        <f t="shared" si="0"/>
        <v>98.907103825136616</v>
      </c>
      <c r="I39" s="6">
        <f t="shared" si="1"/>
        <v>-1</v>
      </c>
      <c r="J39" s="14">
        <f t="shared" si="5"/>
        <v>96.8</v>
      </c>
      <c r="K39" s="17">
        <f t="shared" si="2"/>
        <v>-3</v>
      </c>
      <c r="L39" s="20">
        <f t="shared" si="3"/>
        <v>100.27624309392264</v>
      </c>
      <c r="M39" s="131">
        <f t="shared" si="7"/>
        <v>0.25</v>
      </c>
      <c r="N39" s="187">
        <f>SUM(L39:L45)/6</f>
        <v>94.721434867586154</v>
      </c>
      <c r="O39" s="184">
        <f>SUM(M39:M45)/6</f>
        <v>-48.527777777777779</v>
      </c>
    </row>
    <row r="40" spans="1:15" ht="18.75" x14ac:dyDescent="0.3">
      <c r="A40" s="3" t="s">
        <v>28</v>
      </c>
      <c r="B40" s="130" t="s">
        <v>6</v>
      </c>
      <c r="C40" s="130"/>
      <c r="D40" s="13">
        <v>135.66666666666666</v>
      </c>
      <c r="E40" s="95">
        <v>99.5</v>
      </c>
      <c r="F40" s="13">
        <v>134</v>
      </c>
      <c r="G40" s="95">
        <v>102.5</v>
      </c>
      <c r="H40" s="32">
        <f t="shared" si="0"/>
        <v>98.771498771498784</v>
      </c>
      <c r="I40" s="6">
        <f t="shared" si="1"/>
        <v>-1.6666666666666572</v>
      </c>
      <c r="J40" s="28">
        <f t="shared" si="5"/>
        <v>103.01507537688441</v>
      </c>
      <c r="K40" s="34">
        <f t="shared" si="2"/>
        <v>3</v>
      </c>
      <c r="L40" s="20">
        <f t="shared" si="3"/>
        <v>76.492537313432834</v>
      </c>
      <c r="M40" s="131">
        <f t="shared" si="7"/>
        <v>-31.5</v>
      </c>
      <c r="N40" s="187"/>
      <c r="O40" s="184"/>
    </row>
    <row r="41" spans="1:15" ht="18.75" x14ac:dyDescent="0.3">
      <c r="A41" s="3" t="s">
        <v>29</v>
      </c>
      <c r="B41" s="130" t="s">
        <v>6</v>
      </c>
      <c r="C41" s="130"/>
      <c r="D41" s="13">
        <v>97.666666666666671</v>
      </c>
      <c r="E41" s="95">
        <v>81.5</v>
      </c>
      <c r="F41" s="13">
        <v>97.666666666666671</v>
      </c>
      <c r="G41" s="95">
        <v>84.75</v>
      </c>
      <c r="H41" s="32">
        <f t="shared" si="0"/>
        <v>100</v>
      </c>
      <c r="I41" s="6">
        <f t="shared" si="1"/>
        <v>0</v>
      </c>
      <c r="J41" s="28">
        <f t="shared" si="5"/>
        <v>103.98773006134969</v>
      </c>
      <c r="K41" s="34">
        <f t="shared" si="2"/>
        <v>3.25</v>
      </c>
      <c r="L41" s="20">
        <f t="shared" si="3"/>
        <v>86.774744027303754</v>
      </c>
      <c r="M41" s="131">
        <f t="shared" si="7"/>
        <v>-12.916666666666671</v>
      </c>
      <c r="N41" s="187"/>
      <c r="O41" s="184"/>
    </row>
    <row r="42" spans="1:15" ht="18.75" x14ac:dyDescent="0.3">
      <c r="A42" s="3" t="s">
        <v>30</v>
      </c>
      <c r="B42" s="130" t="s">
        <v>6</v>
      </c>
      <c r="C42" s="130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31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30" t="s">
        <v>6</v>
      </c>
      <c r="C43" s="130"/>
      <c r="D43" s="13">
        <v>100.33333333333333</v>
      </c>
      <c r="E43" s="95">
        <v>73</v>
      </c>
      <c r="F43" s="13">
        <v>103</v>
      </c>
      <c r="G43" s="95">
        <v>88.5</v>
      </c>
      <c r="H43" s="32">
        <f t="shared" si="0"/>
        <v>102.65780730897009</v>
      </c>
      <c r="I43" s="6">
        <f t="shared" si="1"/>
        <v>2.6666666666666714</v>
      </c>
      <c r="J43" s="28">
        <f t="shared" si="5"/>
        <v>121.23287671232876</v>
      </c>
      <c r="K43" s="34">
        <f t="shared" si="2"/>
        <v>15.5</v>
      </c>
      <c r="L43" s="20">
        <f t="shared" si="3"/>
        <v>85.922330097087368</v>
      </c>
      <c r="M43" s="131">
        <f t="shared" si="7"/>
        <v>-14.5</v>
      </c>
      <c r="N43" s="187"/>
      <c r="O43" s="184"/>
    </row>
    <row r="44" spans="1:15" ht="37.5" x14ac:dyDescent="0.3">
      <c r="A44" s="3" t="s">
        <v>31</v>
      </c>
      <c r="B44" s="130" t="s">
        <v>6</v>
      </c>
      <c r="C44" s="130" t="s">
        <v>52</v>
      </c>
      <c r="D44" s="13">
        <v>362.66666666666669</v>
      </c>
      <c r="E44" s="95">
        <v>284</v>
      </c>
      <c r="F44" s="13">
        <v>346</v>
      </c>
      <c r="G44" s="95">
        <v>271.5</v>
      </c>
      <c r="H44" s="32">
        <f t="shared" si="0"/>
        <v>95.40441176470587</v>
      </c>
      <c r="I44" s="6">
        <f t="shared" si="1"/>
        <v>-16.666666666666686</v>
      </c>
      <c r="J44" s="14">
        <f t="shared" si="5"/>
        <v>95.598591549295776</v>
      </c>
      <c r="K44" s="17">
        <f t="shared" si="2"/>
        <v>-12.5</v>
      </c>
      <c r="L44" s="20">
        <f t="shared" si="3"/>
        <v>78.468208092485554</v>
      </c>
      <c r="M44" s="131">
        <f t="shared" si="7"/>
        <v>-74.5</v>
      </c>
      <c r="N44" s="187"/>
      <c r="O44" s="184"/>
    </row>
    <row r="45" spans="1:15" ht="37.5" x14ac:dyDescent="0.3">
      <c r="A45" s="3" t="s">
        <v>46</v>
      </c>
      <c r="B45" s="130" t="s">
        <v>6</v>
      </c>
      <c r="C45" s="130" t="s">
        <v>52</v>
      </c>
      <c r="D45" s="13">
        <v>372.66666666666669</v>
      </c>
      <c r="E45" s="95">
        <v>253</v>
      </c>
      <c r="F45" s="13">
        <v>377.66666666666669</v>
      </c>
      <c r="G45" s="95">
        <v>253</v>
      </c>
      <c r="H45" s="32">
        <f t="shared" si="0"/>
        <v>101.3416815742397</v>
      </c>
      <c r="I45" s="6">
        <f t="shared" si="1"/>
        <v>5</v>
      </c>
      <c r="J45" s="14">
        <f t="shared" si="5"/>
        <v>100</v>
      </c>
      <c r="K45" s="17">
        <f t="shared" si="2"/>
        <v>0</v>
      </c>
      <c r="L45" s="20">
        <f t="shared" si="3"/>
        <v>66.990291262135912</v>
      </c>
      <c r="M45" s="131">
        <f t="shared" si="7"/>
        <v>-124.66666666666669</v>
      </c>
      <c r="N45" s="187"/>
      <c r="O45" s="184"/>
    </row>
    <row r="46" spans="1:15" ht="18.75" x14ac:dyDescent="0.3">
      <c r="A46" s="3" t="s">
        <v>32</v>
      </c>
      <c r="B46" s="130" t="s">
        <v>6</v>
      </c>
      <c r="C46" s="130" t="s">
        <v>60</v>
      </c>
      <c r="D46" s="13">
        <v>281</v>
      </c>
      <c r="E46" s="95">
        <v>203.5</v>
      </c>
      <c r="F46" s="13">
        <v>291.33333333333331</v>
      </c>
      <c r="G46" s="95">
        <v>203.5</v>
      </c>
      <c r="H46" s="33">
        <f t="shared" si="0"/>
        <v>103.6773428232503</v>
      </c>
      <c r="I46" s="28">
        <f t="shared" si="1"/>
        <v>10.333333333333314</v>
      </c>
      <c r="J46" s="14">
        <f t="shared" si="5"/>
        <v>100</v>
      </c>
      <c r="K46" s="17">
        <f t="shared" si="2"/>
        <v>0</v>
      </c>
      <c r="L46" s="20">
        <f t="shared" si="3"/>
        <v>69.851258581235697</v>
      </c>
      <c r="M46" s="131">
        <f t="shared" si="7"/>
        <v>-87.833333333333314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87.489632113355682</v>
      </c>
      <c r="M47" s="19">
        <f>SUM(M6:M46)/40</f>
        <v>-57.717458333333319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R16" sqref="R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33"/>
      <c r="D4" s="175" t="s">
        <v>1</v>
      </c>
      <c r="E4" s="175"/>
      <c r="F4" s="175"/>
      <c r="G4" s="175"/>
      <c r="H4" s="175" t="s">
        <v>98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3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34"/>
      <c r="D6" s="190">
        <v>46141</v>
      </c>
      <c r="E6" s="183"/>
      <c r="F6" s="190">
        <v>46148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3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35" t="s">
        <v>6</v>
      </c>
      <c r="C7" s="135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32">
        <f t="shared" ref="L7:L46" si="3">G7/F7*100</f>
        <v>0</v>
      </c>
      <c r="M7" s="132">
        <f t="shared" ref="M7:M16" si="4">G7-F7</f>
        <v>-826.5</v>
      </c>
      <c r="N7" s="187">
        <f>SUM(L7:L12)/5</f>
        <v>87.067795786326471</v>
      </c>
      <c r="O7" s="184">
        <f>SUM(M7:M12)/5</f>
        <v>-252.06666666666669</v>
      </c>
    </row>
    <row r="8" spans="1:15" ht="18.75" x14ac:dyDescent="0.3">
      <c r="A8" s="3" t="s">
        <v>50</v>
      </c>
      <c r="B8" s="135" t="s">
        <v>6</v>
      </c>
      <c r="C8" s="135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32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35" t="s">
        <v>6</v>
      </c>
      <c r="C9" s="135"/>
      <c r="D9" s="13">
        <v>534.33333333333337</v>
      </c>
      <c r="E9" s="95">
        <v>387.5</v>
      </c>
      <c r="F9" s="13">
        <v>534.33333333333337</v>
      </c>
      <c r="G9" s="95">
        <v>387.5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72.520274485339982</v>
      </c>
      <c r="M9" s="132">
        <f t="shared" si="4"/>
        <v>-146.83333333333337</v>
      </c>
      <c r="N9" s="187"/>
      <c r="O9" s="184"/>
    </row>
    <row r="10" spans="1:15" ht="18.75" x14ac:dyDescent="0.3">
      <c r="A10" s="3" t="s">
        <v>7</v>
      </c>
      <c r="B10" s="135" t="s">
        <v>6</v>
      </c>
      <c r="C10" s="135"/>
      <c r="D10" s="13">
        <v>559.33333333333337</v>
      </c>
      <c r="E10" s="95">
        <v>455.5</v>
      </c>
      <c r="F10" s="13">
        <v>527.66666666666663</v>
      </c>
      <c r="G10" s="95">
        <v>455.5</v>
      </c>
      <c r="H10" s="32">
        <f t="shared" si="0"/>
        <v>94.338498212157319</v>
      </c>
      <c r="I10" s="6">
        <f t="shared" si="1"/>
        <v>-31.666666666666742</v>
      </c>
      <c r="J10" s="14">
        <f t="shared" si="5"/>
        <v>100</v>
      </c>
      <c r="K10" s="17">
        <f t="shared" si="2"/>
        <v>0</v>
      </c>
      <c r="L10" s="20">
        <f t="shared" si="3"/>
        <v>86.323436512950096</v>
      </c>
      <c r="M10" s="132">
        <f t="shared" si="4"/>
        <v>-72.166666666666629</v>
      </c>
      <c r="N10" s="187"/>
      <c r="O10" s="184"/>
    </row>
    <row r="11" spans="1:15" ht="18.75" x14ac:dyDescent="0.3">
      <c r="A11" s="3" t="s">
        <v>11</v>
      </c>
      <c r="B11" s="135" t="s">
        <v>6</v>
      </c>
      <c r="C11" s="135"/>
      <c r="D11" s="13">
        <v>375</v>
      </c>
      <c r="E11" s="95">
        <v>365.5</v>
      </c>
      <c r="F11" s="13">
        <v>375</v>
      </c>
      <c r="G11" s="95">
        <v>365.5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97.466666666666669</v>
      </c>
      <c r="M11" s="132">
        <f t="shared" si="4"/>
        <v>-9.5</v>
      </c>
      <c r="N11" s="187"/>
      <c r="O11" s="184"/>
    </row>
    <row r="12" spans="1:15" ht="18.75" x14ac:dyDescent="0.3">
      <c r="A12" s="3" t="s">
        <v>12</v>
      </c>
      <c r="B12" s="135" t="s">
        <v>6</v>
      </c>
      <c r="C12" s="135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32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35" t="s">
        <v>6</v>
      </c>
      <c r="C13" s="135" t="s">
        <v>51</v>
      </c>
      <c r="D13" s="13">
        <v>92</v>
      </c>
      <c r="E13" s="95">
        <v>106</v>
      </c>
      <c r="F13" s="13">
        <v>92</v>
      </c>
      <c r="G13" s="95">
        <v>106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115.21739130434783</v>
      </c>
      <c r="M13" s="132">
        <f t="shared" si="4"/>
        <v>14</v>
      </c>
      <c r="N13" s="18"/>
      <c r="O13" s="2"/>
    </row>
    <row r="14" spans="1:15" ht="18.75" x14ac:dyDescent="0.3">
      <c r="A14" s="3" t="s">
        <v>67</v>
      </c>
      <c r="B14" s="135" t="s">
        <v>6</v>
      </c>
      <c r="C14" s="135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32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35" t="s">
        <v>6</v>
      </c>
      <c r="C15" s="135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32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35" t="s">
        <v>6</v>
      </c>
      <c r="C16" s="135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32">
        <f t="shared" si="4"/>
        <v>-65.166666666666742</v>
      </c>
      <c r="N16" s="187">
        <f>SUM(L16:L22)/7</f>
        <v>91.702427420892633</v>
      </c>
      <c r="O16" s="184">
        <f>SUM(M16:M22)/7</f>
        <v>-55.209761904761926</v>
      </c>
    </row>
    <row r="17" spans="1:15" ht="18.75" x14ac:dyDescent="0.3">
      <c r="A17" s="3" t="s">
        <v>35</v>
      </c>
      <c r="B17" s="135" t="s">
        <v>8</v>
      </c>
      <c r="C17" s="135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32">
        <f>G18-F18</f>
        <v>26.333333333333314</v>
      </c>
      <c r="N17" s="187"/>
      <c r="O17" s="184"/>
    </row>
    <row r="18" spans="1:15" ht="18.75" x14ac:dyDescent="0.3">
      <c r="A18" s="3" t="s">
        <v>36</v>
      </c>
      <c r="B18" s="135" t="s">
        <v>6</v>
      </c>
      <c r="C18" s="135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32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35" t="s">
        <v>6</v>
      </c>
      <c r="C19" s="135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32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35" t="s">
        <v>6</v>
      </c>
      <c r="C20" s="135" t="s">
        <v>52</v>
      </c>
      <c r="D20" s="13">
        <v>698.66666666666663</v>
      </c>
      <c r="E20" s="95">
        <v>715.5</v>
      </c>
      <c r="F20" s="13">
        <v>698.66666666666663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102.40935114503817</v>
      </c>
      <c r="M20" s="132">
        <f t="shared" si="6"/>
        <v>16.833333333333371</v>
      </c>
      <c r="N20" s="187"/>
      <c r="O20" s="184"/>
    </row>
    <row r="21" spans="1:15" ht="37.5" x14ac:dyDescent="0.3">
      <c r="A21" s="3" t="s">
        <v>16</v>
      </c>
      <c r="B21" s="135" t="s">
        <v>8</v>
      </c>
      <c r="C21" s="135" t="s">
        <v>52</v>
      </c>
      <c r="D21" s="13">
        <v>129</v>
      </c>
      <c r="E21" s="95">
        <v>115.25</v>
      </c>
      <c r="F21" s="13">
        <v>120.66666666666667</v>
      </c>
      <c r="G21" s="95">
        <v>115.25</v>
      </c>
      <c r="H21" s="32">
        <f t="shared" si="0"/>
        <v>93.540051679586568</v>
      </c>
      <c r="I21" s="6">
        <f t="shared" si="1"/>
        <v>-8.3333333333333286</v>
      </c>
      <c r="J21" s="14">
        <f t="shared" si="5"/>
        <v>100</v>
      </c>
      <c r="K21" s="17">
        <f t="shared" si="2"/>
        <v>0</v>
      </c>
      <c r="L21" s="20">
        <f t="shared" si="3"/>
        <v>95.511049723756898</v>
      </c>
      <c r="M21" s="132">
        <f t="shared" si="6"/>
        <v>-5.4166666666666714</v>
      </c>
      <c r="N21" s="187"/>
      <c r="O21" s="184"/>
    </row>
    <row r="22" spans="1:15" ht="18.75" x14ac:dyDescent="0.3">
      <c r="A22" s="3" t="s">
        <v>39</v>
      </c>
      <c r="B22" s="135" t="s">
        <v>6</v>
      </c>
      <c r="C22" s="135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32">
        <f t="shared" si="6"/>
        <v>-271.5</v>
      </c>
      <c r="N22" s="187"/>
      <c r="O22" s="184"/>
    </row>
    <row r="23" spans="1:15" ht="18.75" x14ac:dyDescent="0.3">
      <c r="A23" s="3" t="s">
        <v>17</v>
      </c>
      <c r="B23" s="135" t="s">
        <v>9</v>
      </c>
      <c r="C23" s="135"/>
      <c r="D23" s="13">
        <v>185.33333333333334</v>
      </c>
      <c r="E23" s="95">
        <v>189</v>
      </c>
      <c r="F23" s="13">
        <v>197</v>
      </c>
      <c r="G23" s="95">
        <v>194</v>
      </c>
      <c r="H23" s="33">
        <f t="shared" si="0"/>
        <v>106.29496402877699</v>
      </c>
      <c r="I23" s="28">
        <f t="shared" si="1"/>
        <v>11.666666666666657</v>
      </c>
      <c r="J23" s="14">
        <f t="shared" si="5"/>
        <v>102.64550264550265</v>
      </c>
      <c r="K23" s="17">
        <f t="shared" si="2"/>
        <v>5</v>
      </c>
      <c r="L23" s="20">
        <f t="shared" si="3"/>
        <v>98.477157360406082</v>
      </c>
      <c r="M23" s="132">
        <f t="shared" si="6"/>
        <v>-3</v>
      </c>
      <c r="N23" s="18"/>
      <c r="O23" s="2"/>
    </row>
    <row r="24" spans="1:15" ht="18.75" x14ac:dyDescent="0.3">
      <c r="A24" s="3" t="s">
        <v>18</v>
      </c>
      <c r="B24" s="135" t="s">
        <v>6</v>
      </c>
      <c r="C24" s="135" t="s">
        <v>53</v>
      </c>
      <c r="D24" s="13">
        <v>115.33333333333333</v>
      </c>
      <c r="E24" s="95">
        <v>98.25</v>
      </c>
      <c r="F24" s="13">
        <v>115.33333333333333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85.187861271676297</v>
      </c>
      <c r="M24" s="132">
        <f t="shared" si="6"/>
        <v>-17.083333333333329</v>
      </c>
      <c r="N24" s="18"/>
      <c r="O24" s="2"/>
    </row>
    <row r="25" spans="1:15" ht="56.25" x14ac:dyDescent="0.3">
      <c r="A25" s="3" t="s">
        <v>19</v>
      </c>
      <c r="B25" s="135" t="s">
        <v>6</v>
      </c>
      <c r="C25" s="135" t="s">
        <v>54</v>
      </c>
      <c r="D25" s="13">
        <v>352.33333333333331</v>
      </c>
      <c r="E25" s="95">
        <v>313</v>
      </c>
      <c r="F25" s="13">
        <v>352.33333333333331</v>
      </c>
      <c r="G25" s="95">
        <v>313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88.836329233680232</v>
      </c>
      <c r="M25" s="132">
        <f t="shared" si="6"/>
        <v>-39.333333333333314</v>
      </c>
      <c r="N25" s="18"/>
      <c r="O25" s="2"/>
    </row>
    <row r="26" spans="1:15" ht="56.25" x14ac:dyDescent="0.3">
      <c r="A26" s="3" t="s">
        <v>40</v>
      </c>
      <c r="B26" s="135" t="s">
        <v>6</v>
      </c>
      <c r="C26" s="135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32">
        <f t="shared" si="6"/>
        <v>-148</v>
      </c>
      <c r="N26" s="18"/>
      <c r="O26" s="2"/>
    </row>
    <row r="27" spans="1:15" ht="18.75" x14ac:dyDescent="0.3">
      <c r="A27" s="3" t="s">
        <v>20</v>
      </c>
      <c r="B27" s="135" t="s">
        <v>6</v>
      </c>
      <c r="C27" s="135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32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35" t="s">
        <v>6</v>
      </c>
      <c r="C28" s="135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32">
        <f>G29-F29</f>
        <v>80.680000000000291</v>
      </c>
      <c r="N28" s="18"/>
      <c r="O28" s="2"/>
    </row>
    <row r="29" spans="1:15" ht="18.75" x14ac:dyDescent="0.3">
      <c r="A29" s="3" t="s">
        <v>22</v>
      </c>
      <c r="B29" s="135" t="s">
        <v>6</v>
      </c>
      <c r="C29" s="135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32">
        <f>G29-F29</f>
        <v>80.680000000000291</v>
      </c>
      <c r="N29" s="18"/>
      <c r="O29" s="2"/>
    </row>
    <row r="30" spans="1:15" ht="18.75" x14ac:dyDescent="0.3">
      <c r="A30" s="3" t="s">
        <v>23</v>
      </c>
      <c r="B30" s="135" t="s">
        <v>6</v>
      </c>
      <c r="C30" s="135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32">
        <f>G31-F31</f>
        <v>-36</v>
      </c>
      <c r="N30" s="18"/>
      <c r="O30" s="2"/>
    </row>
    <row r="31" spans="1:15" ht="37.5" x14ac:dyDescent="0.3">
      <c r="A31" s="3" t="s">
        <v>24</v>
      </c>
      <c r="B31" s="135" t="s">
        <v>6</v>
      </c>
      <c r="C31" s="135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32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35" t="s">
        <v>6</v>
      </c>
      <c r="C32" s="135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32">
        <f t="shared" si="3"/>
        <v>72.402423810372497</v>
      </c>
      <c r="M32" s="132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35" t="s">
        <v>6</v>
      </c>
      <c r="C33" s="135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32">
        <f t="shared" si="7"/>
        <v>-18.333333333333329</v>
      </c>
      <c r="N33" s="187">
        <f>SUM(L33:L38)/6</f>
        <v>85.920586148062569</v>
      </c>
      <c r="O33" s="184">
        <f>SUM(M33:M38)/6</f>
        <v>-24.422777777777782</v>
      </c>
    </row>
    <row r="34" spans="1:15" ht="18.75" x14ac:dyDescent="0.3">
      <c r="A34" s="3" t="s">
        <v>63</v>
      </c>
      <c r="B34" s="135" t="s">
        <v>6</v>
      </c>
      <c r="C34" s="135"/>
      <c r="D34" s="13">
        <v>80.666666666666671</v>
      </c>
      <c r="E34" s="95">
        <v>70</v>
      </c>
      <c r="F34" s="13">
        <v>80.666666666666671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32">
        <f t="shared" si="7"/>
        <v>-10.666666666666671</v>
      </c>
      <c r="N34" s="187"/>
      <c r="O34" s="184"/>
    </row>
    <row r="35" spans="1:15" ht="18.75" x14ac:dyDescent="0.3">
      <c r="A35" s="3" t="s">
        <v>26</v>
      </c>
      <c r="B35" s="135" t="s">
        <v>6</v>
      </c>
      <c r="C35" s="135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32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35" t="s">
        <v>6</v>
      </c>
      <c r="C36" s="135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32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35" t="s">
        <v>6</v>
      </c>
      <c r="C37" s="135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32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35" t="s">
        <v>6</v>
      </c>
      <c r="C38" s="135" t="s">
        <v>41</v>
      </c>
      <c r="D38" s="13">
        <v>101.33333333333333</v>
      </c>
      <c r="E38" s="95">
        <v>117.5</v>
      </c>
      <c r="F38" s="13">
        <v>101.33333333333333</v>
      </c>
      <c r="G38" s="95">
        <v>117.5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115.95394736842107</v>
      </c>
      <c r="M38" s="132">
        <f t="shared" si="7"/>
        <v>16.166666666666671</v>
      </c>
      <c r="N38" s="187"/>
      <c r="O38" s="184"/>
    </row>
    <row r="39" spans="1:15" ht="18.75" x14ac:dyDescent="0.3">
      <c r="A39" s="3" t="s">
        <v>27</v>
      </c>
      <c r="B39" s="135" t="s">
        <v>6</v>
      </c>
      <c r="C39" s="135"/>
      <c r="D39" s="13">
        <v>89</v>
      </c>
      <c r="E39" s="95">
        <v>90.75</v>
      </c>
      <c r="F39" s="13">
        <v>94</v>
      </c>
      <c r="G39" s="95">
        <v>90.75</v>
      </c>
      <c r="H39" s="33">
        <f t="shared" si="0"/>
        <v>105.61797752808988</v>
      </c>
      <c r="I39" s="28">
        <f t="shared" si="1"/>
        <v>5</v>
      </c>
      <c r="J39" s="14">
        <f t="shared" si="5"/>
        <v>100</v>
      </c>
      <c r="K39" s="17">
        <f t="shared" si="2"/>
        <v>0</v>
      </c>
      <c r="L39" s="20">
        <f t="shared" si="3"/>
        <v>96.542553191489361</v>
      </c>
      <c r="M39" s="132">
        <f t="shared" si="7"/>
        <v>-3.25</v>
      </c>
      <c r="N39" s="187">
        <f>SUM(L39:L45)/6</f>
        <v>93.897209914026405</v>
      </c>
      <c r="O39" s="184">
        <f>SUM(M39:M45)/6</f>
        <v>-49.680555555555564</v>
      </c>
    </row>
    <row r="40" spans="1:15" ht="18.75" x14ac:dyDescent="0.3">
      <c r="A40" s="3" t="s">
        <v>28</v>
      </c>
      <c r="B40" s="135" t="s">
        <v>6</v>
      </c>
      <c r="C40" s="135"/>
      <c r="D40" s="13">
        <v>134</v>
      </c>
      <c r="E40" s="95">
        <v>102.5</v>
      </c>
      <c r="F40" s="13">
        <v>132.33333333333334</v>
      </c>
      <c r="G40" s="95">
        <v>102.5</v>
      </c>
      <c r="H40" s="32">
        <f t="shared" si="0"/>
        <v>98.75621890547265</v>
      </c>
      <c r="I40" s="6">
        <f t="shared" si="1"/>
        <v>-1.6666666666666572</v>
      </c>
      <c r="J40" s="14">
        <f t="shared" si="5"/>
        <v>100</v>
      </c>
      <c r="K40" s="17">
        <f t="shared" si="2"/>
        <v>0</v>
      </c>
      <c r="L40" s="20">
        <f t="shared" si="3"/>
        <v>77.455919395465983</v>
      </c>
      <c r="M40" s="132">
        <f t="shared" si="7"/>
        <v>-29.833333333333343</v>
      </c>
      <c r="N40" s="187"/>
      <c r="O40" s="184"/>
    </row>
    <row r="41" spans="1:15" ht="18.75" x14ac:dyDescent="0.3">
      <c r="A41" s="3" t="s">
        <v>29</v>
      </c>
      <c r="B41" s="135" t="s">
        <v>6</v>
      </c>
      <c r="C41" s="135"/>
      <c r="D41" s="13">
        <v>99.333333333333329</v>
      </c>
      <c r="E41" s="95">
        <v>87.75</v>
      </c>
      <c r="F41" s="13">
        <v>99.333333333333329</v>
      </c>
      <c r="G41" s="95">
        <v>87.75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88.338926174496649</v>
      </c>
      <c r="M41" s="132">
        <f t="shared" si="7"/>
        <v>-11.583333333333329</v>
      </c>
      <c r="N41" s="187"/>
      <c r="O41" s="184"/>
    </row>
    <row r="42" spans="1:15" ht="18.75" x14ac:dyDescent="0.3">
      <c r="A42" s="3" t="s">
        <v>30</v>
      </c>
      <c r="B42" s="135" t="s">
        <v>6</v>
      </c>
      <c r="C42" s="135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32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35" t="s">
        <v>6</v>
      </c>
      <c r="C43" s="135"/>
      <c r="D43" s="13">
        <v>105.66666666666667</v>
      </c>
      <c r="E43" s="95">
        <v>91.5</v>
      </c>
      <c r="F43" s="13">
        <v>105.66666666666667</v>
      </c>
      <c r="G43" s="95">
        <v>91.5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86.593059936908517</v>
      </c>
      <c r="M43" s="132">
        <f t="shared" si="7"/>
        <v>-14.166666666666671</v>
      </c>
      <c r="N43" s="187"/>
      <c r="O43" s="184"/>
    </row>
    <row r="44" spans="1:15" ht="37.5" x14ac:dyDescent="0.3">
      <c r="A44" s="3" t="s">
        <v>31</v>
      </c>
      <c r="B44" s="135" t="s">
        <v>6</v>
      </c>
      <c r="C44" s="135" t="s">
        <v>52</v>
      </c>
      <c r="D44" s="13">
        <v>336</v>
      </c>
      <c r="E44" s="95">
        <v>259.5</v>
      </c>
      <c r="F44" s="13">
        <v>336</v>
      </c>
      <c r="G44" s="95">
        <v>259.5</v>
      </c>
      <c r="H44" s="32">
        <f t="shared" si="0"/>
        <v>100</v>
      </c>
      <c r="I44" s="6">
        <f t="shared" si="1"/>
        <v>0</v>
      </c>
      <c r="J44" s="14">
        <f t="shared" si="5"/>
        <v>100</v>
      </c>
      <c r="K44" s="17">
        <f t="shared" si="2"/>
        <v>0</v>
      </c>
      <c r="L44" s="20">
        <f t="shared" si="3"/>
        <v>77.232142857142861</v>
      </c>
      <c r="M44" s="132">
        <f t="shared" si="7"/>
        <v>-76.5</v>
      </c>
      <c r="N44" s="187"/>
      <c r="O44" s="184"/>
    </row>
    <row r="45" spans="1:15" ht="37.5" x14ac:dyDescent="0.3">
      <c r="A45" s="3" t="s">
        <v>46</v>
      </c>
      <c r="B45" s="135" t="s">
        <v>6</v>
      </c>
      <c r="C45" s="135" t="s">
        <v>52</v>
      </c>
      <c r="D45" s="13">
        <v>347.66666666666669</v>
      </c>
      <c r="E45" s="95">
        <v>216</v>
      </c>
      <c r="F45" s="13">
        <v>357.66666666666669</v>
      </c>
      <c r="G45" s="95">
        <v>228.25</v>
      </c>
      <c r="H45" s="32">
        <f t="shared" si="0"/>
        <v>102.87631831255992</v>
      </c>
      <c r="I45" s="6">
        <f t="shared" si="1"/>
        <v>10</v>
      </c>
      <c r="J45" s="28">
        <f t="shared" si="5"/>
        <v>105.6712962962963</v>
      </c>
      <c r="K45" s="34">
        <f t="shared" si="2"/>
        <v>12.25</v>
      </c>
      <c r="L45" s="20">
        <f t="shared" si="3"/>
        <v>63.816402609506049</v>
      </c>
      <c r="M45" s="132">
        <f t="shared" si="7"/>
        <v>-129.41666666666669</v>
      </c>
      <c r="N45" s="187"/>
      <c r="O45" s="184"/>
    </row>
    <row r="46" spans="1:15" ht="18.75" x14ac:dyDescent="0.3">
      <c r="A46" s="3" t="s">
        <v>32</v>
      </c>
      <c r="B46" s="135" t="s">
        <v>6</v>
      </c>
      <c r="C46" s="135" t="s">
        <v>60</v>
      </c>
      <c r="D46" s="13">
        <v>297.66666666666669</v>
      </c>
      <c r="E46" s="95">
        <v>203.5</v>
      </c>
      <c r="F46" s="13">
        <v>287.66666666666669</v>
      </c>
      <c r="G46" s="95">
        <v>203.5</v>
      </c>
      <c r="H46" s="32">
        <f t="shared" si="0"/>
        <v>96.640537513997756</v>
      </c>
      <c r="I46" s="6">
        <f t="shared" si="1"/>
        <v>-10</v>
      </c>
      <c r="J46" s="14">
        <f t="shared" si="5"/>
        <v>100</v>
      </c>
      <c r="K46" s="17">
        <f t="shared" si="2"/>
        <v>0</v>
      </c>
      <c r="L46" s="20">
        <f t="shared" si="3"/>
        <v>70.741599073001154</v>
      </c>
      <c r="M46" s="132">
        <f t="shared" si="7"/>
        <v>-84.166666666666686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88.24544667156016</v>
      </c>
      <c r="M47" s="19">
        <f>SUM(M6:M46)/40</f>
        <v>-55.369541666666649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3" zoomScale="70" zoomScaleNormal="70" workbookViewId="0">
      <selection activeCell="F31" sqref="F31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37"/>
      <c r="D4" s="175" t="s">
        <v>1</v>
      </c>
      <c r="E4" s="175"/>
      <c r="F4" s="175"/>
      <c r="G4" s="175"/>
      <c r="H4" s="175" t="s">
        <v>99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3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38"/>
      <c r="D6" s="190">
        <v>46148</v>
      </c>
      <c r="E6" s="183"/>
      <c r="F6" s="190">
        <v>46155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3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39" t="s">
        <v>6</v>
      </c>
      <c r="C7" s="139" t="s">
        <v>45</v>
      </c>
      <c r="D7" s="13">
        <v>826.5</v>
      </c>
      <c r="E7" s="95">
        <v>0</v>
      </c>
      <c r="F7" s="13">
        <v>0</v>
      </c>
      <c r="G7" s="95">
        <v>0</v>
      </c>
      <c r="H7" s="32">
        <f t="shared" ref="H7:H46" si="0">F7/D7*100</f>
        <v>0</v>
      </c>
      <c r="I7" s="6">
        <f t="shared" ref="I7:I46" si="1">F7-D7</f>
        <v>-826.5</v>
      </c>
      <c r="J7" s="14">
        <v>0</v>
      </c>
      <c r="K7" s="17">
        <f t="shared" ref="K7:K46" si="2">G7-E7</f>
        <v>0</v>
      </c>
      <c r="L7" s="136">
        <v>0</v>
      </c>
      <c r="M7" s="136">
        <f t="shared" ref="M7:M16" si="3">G7-F7</f>
        <v>0</v>
      </c>
      <c r="N7" s="187">
        <f>SUM(L7:L12)/5</f>
        <v>86.072514052743983</v>
      </c>
      <c r="O7" s="184">
        <f>SUM(M7:M12)/5</f>
        <v>-172.73333333333335</v>
      </c>
    </row>
    <row r="8" spans="1:15" ht="18.75" x14ac:dyDescent="0.3">
      <c r="A8" s="3" t="s">
        <v>50</v>
      </c>
      <c r="B8" s="139" t="s">
        <v>6</v>
      </c>
      <c r="C8" s="139"/>
      <c r="D8" s="13">
        <v>765.33333333333337</v>
      </c>
      <c r="E8" s="95">
        <v>850.5</v>
      </c>
      <c r="F8" s="13">
        <v>1016</v>
      </c>
      <c r="G8" s="95">
        <v>850.5</v>
      </c>
      <c r="H8" s="33">
        <f t="shared" si="0"/>
        <v>132.75261324041813</v>
      </c>
      <c r="I8" s="28">
        <f t="shared" si="1"/>
        <v>250.66666666666663</v>
      </c>
      <c r="J8" s="14">
        <f t="shared" ref="J8:J46" si="4">G8/E8*100</f>
        <v>100</v>
      </c>
      <c r="K8" s="17">
        <f t="shared" si="2"/>
        <v>0</v>
      </c>
      <c r="L8" s="20">
        <f t="shared" ref="L8:L46" si="5">G8/F8*100</f>
        <v>83.710629921259837</v>
      </c>
      <c r="M8" s="136">
        <f t="shared" si="3"/>
        <v>-165.5</v>
      </c>
      <c r="N8" s="187"/>
      <c r="O8" s="184"/>
    </row>
    <row r="9" spans="1:15" ht="18.75" x14ac:dyDescent="0.3">
      <c r="A9" s="3" t="s">
        <v>10</v>
      </c>
      <c r="B9" s="139" t="s">
        <v>6</v>
      </c>
      <c r="C9" s="139"/>
      <c r="D9" s="13">
        <v>534.33333333333337</v>
      </c>
      <c r="E9" s="95">
        <v>387.5</v>
      </c>
      <c r="F9" s="13">
        <v>402</v>
      </c>
      <c r="G9" s="95">
        <v>387.5</v>
      </c>
      <c r="H9" s="32">
        <f t="shared" si="0"/>
        <v>75.233936369307543</v>
      </c>
      <c r="I9" s="6">
        <f t="shared" si="1"/>
        <v>-132.33333333333337</v>
      </c>
      <c r="J9" s="14">
        <f t="shared" si="4"/>
        <v>100</v>
      </c>
      <c r="K9" s="17">
        <f t="shared" si="2"/>
        <v>0</v>
      </c>
      <c r="L9" s="20">
        <f t="shared" si="5"/>
        <v>96.393034825870643</v>
      </c>
      <c r="M9" s="136">
        <f t="shared" si="3"/>
        <v>-14.5</v>
      </c>
      <c r="N9" s="187"/>
      <c r="O9" s="184"/>
    </row>
    <row r="10" spans="1:15" ht="18.75" x14ac:dyDescent="0.3">
      <c r="A10" s="3" t="s">
        <v>7</v>
      </c>
      <c r="B10" s="139" t="s">
        <v>6</v>
      </c>
      <c r="C10" s="139"/>
      <c r="D10" s="13">
        <v>527.66666666666663</v>
      </c>
      <c r="E10" s="95">
        <v>455.5</v>
      </c>
      <c r="F10" s="13">
        <v>482.66666666666669</v>
      </c>
      <c r="G10" s="95">
        <v>455.5</v>
      </c>
      <c r="H10" s="32">
        <f t="shared" si="0"/>
        <v>91.471888818698687</v>
      </c>
      <c r="I10" s="6">
        <f t="shared" si="1"/>
        <v>-44.999999999999943</v>
      </c>
      <c r="J10" s="14">
        <f t="shared" si="4"/>
        <v>100</v>
      </c>
      <c r="K10" s="17">
        <f t="shared" si="2"/>
        <v>0</v>
      </c>
      <c r="L10" s="20">
        <f t="shared" si="5"/>
        <v>94.371546961325961</v>
      </c>
      <c r="M10" s="136">
        <f t="shared" si="3"/>
        <v>-27.166666666666686</v>
      </c>
      <c r="N10" s="187"/>
      <c r="O10" s="184"/>
    </row>
    <row r="11" spans="1:15" ht="18.75" x14ac:dyDescent="0.3">
      <c r="A11" s="3" t="s">
        <v>11</v>
      </c>
      <c r="B11" s="139" t="s">
        <v>6</v>
      </c>
      <c r="C11" s="139"/>
      <c r="D11" s="13">
        <v>375</v>
      </c>
      <c r="E11" s="95">
        <v>365.5</v>
      </c>
      <c r="F11" s="13">
        <v>336.5</v>
      </c>
      <c r="G11" s="95">
        <v>365.5</v>
      </c>
      <c r="H11" s="32">
        <f t="shared" si="0"/>
        <v>89.733333333333334</v>
      </c>
      <c r="I11" s="6">
        <f t="shared" si="1"/>
        <v>-38.5</v>
      </c>
      <c r="J11" s="14">
        <f t="shared" si="4"/>
        <v>100</v>
      </c>
      <c r="K11" s="17">
        <f t="shared" si="2"/>
        <v>0</v>
      </c>
      <c r="L11" s="20">
        <f t="shared" si="5"/>
        <v>108.61812778603269</v>
      </c>
      <c r="M11" s="136">
        <f t="shared" si="3"/>
        <v>29</v>
      </c>
      <c r="N11" s="187"/>
      <c r="O11" s="184"/>
    </row>
    <row r="12" spans="1:15" ht="18.75" x14ac:dyDescent="0.3">
      <c r="A12" s="3" t="s">
        <v>12</v>
      </c>
      <c r="B12" s="139" t="s">
        <v>6</v>
      </c>
      <c r="C12" s="139" t="s">
        <v>47</v>
      </c>
      <c r="D12" s="13">
        <v>905</v>
      </c>
      <c r="E12" s="95">
        <v>614.5</v>
      </c>
      <c r="F12" s="13">
        <v>1300</v>
      </c>
      <c r="G12" s="95">
        <v>614.5</v>
      </c>
      <c r="H12" s="33">
        <f t="shared" si="0"/>
        <v>143.64640883977901</v>
      </c>
      <c r="I12" s="28">
        <f t="shared" si="1"/>
        <v>395</v>
      </c>
      <c r="J12" s="14">
        <f t="shared" si="4"/>
        <v>100</v>
      </c>
      <c r="K12" s="17">
        <f t="shared" si="2"/>
        <v>0</v>
      </c>
      <c r="L12" s="20">
        <f t="shared" si="5"/>
        <v>47.269230769230766</v>
      </c>
      <c r="M12" s="136">
        <f t="shared" si="3"/>
        <v>-685.5</v>
      </c>
      <c r="N12" s="187"/>
      <c r="O12" s="184"/>
    </row>
    <row r="13" spans="1:15" ht="57" customHeight="1" x14ac:dyDescent="0.3">
      <c r="A13" s="3" t="s">
        <v>13</v>
      </c>
      <c r="B13" s="139" t="s">
        <v>6</v>
      </c>
      <c r="C13" s="139" t="s">
        <v>51</v>
      </c>
      <c r="D13" s="13">
        <v>92</v>
      </c>
      <c r="E13" s="95">
        <v>106</v>
      </c>
      <c r="F13" s="13">
        <v>173</v>
      </c>
      <c r="G13" s="95">
        <v>106</v>
      </c>
      <c r="H13" s="33">
        <f t="shared" si="0"/>
        <v>188.04347826086956</v>
      </c>
      <c r="I13" s="27">
        <f t="shared" si="1"/>
        <v>81</v>
      </c>
      <c r="J13" s="15">
        <f t="shared" si="4"/>
        <v>100</v>
      </c>
      <c r="K13" s="26">
        <f t="shared" si="2"/>
        <v>0</v>
      </c>
      <c r="L13" s="20">
        <f t="shared" si="5"/>
        <v>61.271676300578036</v>
      </c>
      <c r="M13" s="136">
        <f t="shared" si="3"/>
        <v>-67</v>
      </c>
      <c r="N13" s="18"/>
      <c r="O13" s="2"/>
    </row>
    <row r="14" spans="1:15" ht="18.75" x14ac:dyDescent="0.3">
      <c r="A14" s="3" t="s">
        <v>67</v>
      </c>
      <c r="B14" s="139" t="s">
        <v>6</v>
      </c>
      <c r="C14" s="139"/>
      <c r="D14" s="13">
        <v>351.66666666666669</v>
      </c>
      <c r="E14" s="95">
        <v>422.5</v>
      </c>
      <c r="F14" s="13">
        <v>274.66666666666669</v>
      </c>
      <c r="G14" s="95">
        <v>422.5</v>
      </c>
      <c r="H14" s="32">
        <f t="shared" si="0"/>
        <v>78.104265402843595</v>
      </c>
      <c r="I14" s="11">
        <f t="shared" si="1"/>
        <v>-77</v>
      </c>
      <c r="J14" s="15">
        <f t="shared" si="4"/>
        <v>100</v>
      </c>
      <c r="K14" s="26">
        <f t="shared" si="2"/>
        <v>0</v>
      </c>
      <c r="L14" s="20">
        <f t="shared" si="5"/>
        <v>153.82281553398056</v>
      </c>
      <c r="M14" s="136">
        <f t="shared" si="3"/>
        <v>147.83333333333331</v>
      </c>
      <c r="N14" s="18"/>
      <c r="O14" s="2"/>
    </row>
    <row r="15" spans="1:15" ht="18.75" x14ac:dyDescent="0.3">
      <c r="A15" s="3" t="s">
        <v>14</v>
      </c>
      <c r="B15" s="139" t="s">
        <v>6</v>
      </c>
      <c r="C15" s="139"/>
      <c r="D15" s="13">
        <v>572.66666666666663</v>
      </c>
      <c r="E15" s="95">
        <v>507.5</v>
      </c>
      <c r="F15" s="13">
        <v>739.5</v>
      </c>
      <c r="G15" s="95">
        <v>507.5</v>
      </c>
      <c r="H15" s="33">
        <f t="shared" si="0"/>
        <v>129.13271245634459</v>
      </c>
      <c r="I15" s="27">
        <f t="shared" si="1"/>
        <v>166.83333333333337</v>
      </c>
      <c r="J15" s="15">
        <f t="shared" si="4"/>
        <v>100</v>
      </c>
      <c r="K15" s="26">
        <f t="shared" si="2"/>
        <v>0</v>
      </c>
      <c r="L15" s="20">
        <f t="shared" si="5"/>
        <v>68.627450980392155</v>
      </c>
      <c r="M15" s="136">
        <f t="shared" si="3"/>
        <v>-232</v>
      </c>
      <c r="N15" s="18"/>
      <c r="O15" s="2"/>
    </row>
    <row r="16" spans="1:15" ht="93.75" x14ac:dyDescent="0.3">
      <c r="A16" s="3" t="s">
        <v>15</v>
      </c>
      <c r="B16" s="139" t="s">
        <v>6</v>
      </c>
      <c r="C16" s="139" t="s">
        <v>65</v>
      </c>
      <c r="D16" s="13">
        <v>1373.6666666666667</v>
      </c>
      <c r="E16" s="95">
        <v>1308.5</v>
      </c>
      <c r="F16" s="13">
        <v>1897.5666666666666</v>
      </c>
      <c r="G16" s="95">
        <v>1308.5</v>
      </c>
      <c r="H16" s="33">
        <f t="shared" si="0"/>
        <v>138.13880126182966</v>
      </c>
      <c r="I16" s="27">
        <f t="shared" si="1"/>
        <v>523.89999999999986</v>
      </c>
      <c r="J16" s="14">
        <f t="shared" si="4"/>
        <v>100</v>
      </c>
      <c r="K16" s="17">
        <f t="shared" si="2"/>
        <v>0</v>
      </c>
      <c r="L16" s="20">
        <f t="shared" si="5"/>
        <v>68.956734062922692</v>
      </c>
      <c r="M16" s="136">
        <f t="shared" si="3"/>
        <v>-589.06666666666661</v>
      </c>
      <c r="N16" s="187">
        <f>SUM(L16:L22)/7</f>
        <v>84.640662020278953</v>
      </c>
      <c r="O16" s="184">
        <f>SUM(M16:M22)/7</f>
        <v>-161.01738095238093</v>
      </c>
    </row>
    <row r="17" spans="1:15" ht="18.75" x14ac:dyDescent="0.3">
      <c r="A17" s="3" t="s">
        <v>35</v>
      </c>
      <c r="B17" s="139" t="s">
        <v>8</v>
      </c>
      <c r="C17" s="139" t="s">
        <v>48</v>
      </c>
      <c r="D17" s="13">
        <v>228.41666666666666</v>
      </c>
      <c r="E17" s="95">
        <v>201.66500000000002</v>
      </c>
      <c r="F17" s="13">
        <v>200.5</v>
      </c>
      <c r="G17" s="95">
        <v>201.66500000000002</v>
      </c>
      <c r="H17" s="32">
        <f t="shared" si="0"/>
        <v>87.778183144837655</v>
      </c>
      <c r="I17" s="6">
        <f t="shared" si="1"/>
        <v>-27.916666666666657</v>
      </c>
      <c r="J17" s="14">
        <f t="shared" si="4"/>
        <v>100</v>
      </c>
      <c r="K17" s="17">
        <f t="shared" si="2"/>
        <v>0</v>
      </c>
      <c r="L17" s="20">
        <f t="shared" si="5"/>
        <v>100.58104738154614</v>
      </c>
      <c r="M17" s="136">
        <f>G18-F18</f>
        <v>57</v>
      </c>
      <c r="N17" s="187"/>
      <c r="O17" s="184"/>
    </row>
    <row r="18" spans="1:15" ht="18.75" x14ac:dyDescent="0.3">
      <c r="A18" s="3" t="s">
        <v>36</v>
      </c>
      <c r="B18" s="139" t="s">
        <v>6</v>
      </c>
      <c r="C18" s="139" t="s">
        <v>41</v>
      </c>
      <c r="D18" s="13">
        <v>470.66666666666669</v>
      </c>
      <c r="E18" s="95">
        <v>497</v>
      </c>
      <c r="F18" s="13">
        <v>440</v>
      </c>
      <c r="G18" s="95">
        <v>497</v>
      </c>
      <c r="H18" s="32">
        <f t="shared" si="0"/>
        <v>93.48441926345609</v>
      </c>
      <c r="I18" s="6">
        <f t="shared" si="1"/>
        <v>-30.666666666666686</v>
      </c>
      <c r="J18" s="14">
        <f t="shared" si="4"/>
        <v>100</v>
      </c>
      <c r="K18" s="17">
        <f t="shared" si="2"/>
        <v>0</v>
      </c>
      <c r="L18" s="20">
        <f t="shared" si="5"/>
        <v>112.95454545454547</v>
      </c>
      <c r="M18" s="136">
        <f t="shared" ref="M18:M27" si="6">G18-F18</f>
        <v>57</v>
      </c>
      <c r="N18" s="187"/>
      <c r="O18" s="184"/>
    </row>
    <row r="19" spans="1:15" ht="37.5" x14ac:dyDescent="0.3">
      <c r="A19" s="3" t="s">
        <v>37</v>
      </c>
      <c r="B19" s="139" t="s">
        <v>6</v>
      </c>
      <c r="C19" s="139" t="s">
        <v>52</v>
      </c>
      <c r="D19" s="13">
        <v>579.58000000000004</v>
      </c>
      <c r="E19" s="95">
        <v>465.69499999999999</v>
      </c>
      <c r="F19" s="13">
        <v>658.33333333333337</v>
      </c>
      <c r="G19" s="95">
        <v>465.69499999999999</v>
      </c>
      <c r="H19" s="33">
        <f t="shared" si="0"/>
        <v>113.58800050611362</v>
      </c>
      <c r="I19" s="28">
        <f t="shared" si="1"/>
        <v>78.75333333333333</v>
      </c>
      <c r="J19" s="14">
        <f t="shared" si="4"/>
        <v>100</v>
      </c>
      <c r="K19" s="17">
        <f t="shared" si="2"/>
        <v>0</v>
      </c>
      <c r="L19" s="20">
        <f t="shared" si="5"/>
        <v>70.738481012658227</v>
      </c>
      <c r="M19" s="136">
        <f t="shared" si="6"/>
        <v>-192.63833333333338</v>
      </c>
      <c r="N19" s="187"/>
      <c r="O19" s="184"/>
    </row>
    <row r="20" spans="1:15" ht="38.25" customHeight="1" x14ac:dyDescent="0.3">
      <c r="A20" s="3" t="s">
        <v>38</v>
      </c>
      <c r="B20" s="139" t="s">
        <v>6</v>
      </c>
      <c r="C20" s="139" t="s">
        <v>52</v>
      </c>
      <c r="D20" s="13">
        <v>698.66666666666663</v>
      </c>
      <c r="E20" s="95">
        <v>715.5</v>
      </c>
      <c r="F20" s="13">
        <v>913.33333333333337</v>
      </c>
      <c r="G20" s="95">
        <v>715.5</v>
      </c>
      <c r="H20" s="33">
        <f t="shared" si="0"/>
        <v>130.72519083969468</v>
      </c>
      <c r="I20" s="28">
        <f t="shared" si="1"/>
        <v>214.66666666666674</v>
      </c>
      <c r="J20" s="14">
        <f t="shared" si="4"/>
        <v>100</v>
      </c>
      <c r="K20" s="17">
        <f t="shared" si="2"/>
        <v>0</v>
      </c>
      <c r="L20" s="20">
        <f t="shared" si="5"/>
        <v>78.339416058394164</v>
      </c>
      <c r="M20" s="136">
        <f t="shared" si="6"/>
        <v>-197.83333333333337</v>
      </c>
      <c r="N20" s="187"/>
      <c r="O20" s="184"/>
    </row>
    <row r="21" spans="1:15" ht="37.5" x14ac:dyDescent="0.3">
      <c r="A21" s="3" t="s">
        <v>16</v>
      </c>
      <c r="B21" s="139" t="s">
        <v>8</v>
      </c>
      <c r="C21" s="139" t="s">
        <v>52</v>
      </c>
      <c r="D21" s="13">
        <v>120.66666666666667</v>
      </c>
      <c r="E21" s="95">
        <v>115.25</v>
      </c>
      <c r="F21" s="13">
        <v>137</v>
      </c>
      <c r="G21" s="95">
        <v>115.25</v>
      </c>
      <c r="H21" s="33">
        <f t="shared" si="0"/>
        <v>113.53591160220995</v>
      </c>
      <c r="I21" s="28">
        <f t="shared" si="1"/>
        <v>16.333333333333329</v>
      </c>
      <c r="J21" s="14">
        <f t="shared" si="4"/>
        <v>100</v>
      </c>
      <c r="K21" s="17">
        <f t="shared" si="2"/>
        <v>0</v>
      </c>
      <c r="L21" s="20">
        <f t="shared" si="5"/>
        <v>84.12408759124088</v>
      </c>
      <c r="M21" s="136">
        <f t="shared" si="6"/>
        <v>-21.75</v>
      </c>
      <c r="N21" s="187"/>
      <c r="O21" s="184"/>
    </row>
    <row r="22" spans="1:15" ht="18.75" x14ac:dyDescent="0.3">
      <c r="A22" s="3" t="s">
        <v>39</v>
      </c>
      <c r="B22" s="139" t="s">
        <v>6</v>
      </c>
      <c r="C22" s="139"/>
      <c r="D22" s="13">
        <v>1065</v>
      </c>
      <c r="E22" s="95">
        <v>793.5</v>
      </c>
      <c r="F22" s="13">
        <v>1033.3333333333333</v>
      </c>
      <c r="G22" s="95">
        <v>793.5</v>
      </c>
      <c r="H22" s="32">
        <f t="shared" si="0"/>
        <v>97.02660406885758</v>
      </c>
      <c r="I22" s="6">
        <f t="shared" si="1"/>
        <v>-31.666666666666742</v>
      </c>
      <c r="J22" s="14">
        <f t="shared" si="4"/>
        <v>100</v>
      </c>
      <c r="K22" s="17">
        <f t="shared" si="2"/>
        <v>0</v>
      </c>
      <c r="L22" s="20">
        <f t="shared" si="5"/>
        <v>76.790322580645167</v>
      </c>
      <c r="M22" s="136">
        <f t="shared" si="6"/>
        <v>-239.83333333333326</v>
      </c>
      <c r="N22" s="187"/>
      <c r="O22" s="184"/>
    </row>
    <row r="23" spans="1:15" ht="18.75" x14ac:dyDescent="0.3">
      <c r="A23" s="3" t="s">
        <v>17</v>
      </c>
      <c r="B23" s="139" t="s">
        <v>9</v>
      </c>
      <c r="C23" s="139"/>
      <c r="D23" s="13">
        <v>197</v>
      </c>
      <c r="E23" s="95">
        <v>194</v>
      </c>
      <c r="F23" s="13">
        <v>197</v>
      </c>
      <c r="G23" s="95">
        <v>194</v>
      </c>
      <c r="H23" s="32">
        <f t="shared" si="0"/>
        <v>100</v>
      </c>
      <c r="I23" s="6">
        <f t="shared" si="1"/>
        <v>0</v>
      </c>
      <c r="J23" s="14">
        <f t="shared" si="4"/>
        <v>100</v>
      </c>
      <c r="K23" s="17">
        <f t="shared" si="2"/>
        <v>0</v>
      </c>
      <c r="L23" s="20">
        <f t="shared" si="5"/>
        <v>98.477157360406082</v>
      </c>
      <c r="M23" s="136">
        <f t="shared" si="6"/>
        <v>-3</v>
      </c>
      <c r="N23" s="18"/>
      <c r="O23" s="2"/>
    </row>
    <row r="24" spans="1:15" ht="18.75" x14ac:dyDescent="0.3">
      <c r="A24" s="3" t="s">
        <v>18</v>
      </c>
      <c r="B24" s="139" t="s">
        <v>6</v>
      </c>
      <c r="C24" s="139" t="s">
        <v>53</v>
      </c>
      <c r="D24" s="13">
        <v>115.33333333333333</v>
      </c>
      <c r="E24" s="95">
        <v>98.25</v>
      </c>
      <c r="F24" s="13">
        <v>112.33333333333333</v>
      </c>
      <c r="G24" s="95">
        <v>98.25</v>
      </c>
      <c r="H24" s="32">
        <f t="shared" si="0"/>
        <v>97.398843930635834</v>
      </c>
      <c r="I24" s="6">
        <f t="shared" si="1"/>
        <v>-3</v>
      </c>
      <c r="J24" s="14">
        <f t="shared" si="4"/>
        <v>100</v>
      </c>
      <c r="K24" s="17">
        <f t="shared" si="2"/>
        <v>0</v>
      </c>
      <c r="L24" s="20">
        <f t="shared" si="5"/>
        <v>87.462908011869445</v>
      </c>
      <c r="M24" s="136">
        <f t="shared" si="6"/>
        <v>-14.083333333333329</v>
      </c>
      <c r="N24" s="18"/>
      <c r="O24" s="2"/>
    </row>
    <row r="25" spans="1:15" ht="56.25" x14ac:dyDescent="0.3">
      <c r="A25" s="3" t="s">
        <v>19</v>
      </c>
      <c r="B25" s="139" t="s">
        <v>6</v>
      </c>
      <c r="C25" s="139" t="s">
        <v>54</v>
      </c>
      <c r="D25" s="13">
        <v>352.33333333333331</v>
      </c>
      <c r="E25" s="95">
        <v>313</v>
      </c>
      <c r="F25" s="13">
        <v>441.66666666666669</v>
      </c>
      <c r="G25" s="95">
        <v>283.5</v>
      </c>
      <c r="H25" s="33">
        <f t="shared" si="0"/>
        <v>125.35477767265849</v>
      </c>
      <c r="I25" s="28">
        <f t="shared" si="1"/>
        <v>89.333333333333371</v>
      </c>
      <c r="J25" s="14">
        <f t="shared" si="4"/>
        <v>90.575079872204483</v>
      </c>
      <c r="K25" s="17">
        <f t="shared" si="2"/>
        <v>-29.5</v>
      </c>
      <c r="L25" s="20">
        <f t="shared" si="5"/>
        <v>64.188679245283026</v>
      </c>
      <c r="M25" s="136">
        <f t="shared" si="6"/>
        <v>-158.16666666666669</v>
      </c>
      <c r="N25" s="18"/>
      <c r="O25" s="2"/>
    </row>
    <row r="26" spans="1:15" ht="56.25" x14ac:dyDescent="0.3">
      <c r="A26" s="3" t="s">
        <v>40</v>
      </c>
      <c r="B26" s="139" t="s">
        <v>6</v>
      </c>
      <c r="C26" s="139" t="s">
        <v>55</v>
      </c>
      <c r="D26" s="13">
        <v>487</v>
      </c>
      <c r="E26" s="95">
        <v>339</v>
      </c>
      <c r="F26" s="13">
        <v>440</v>
      </c>
      <c r="G26" s="95">
        <v>339</v>
      </c>
      <c r="H26" s="32">
        <f t="shared" si="0"/>
        <v>90.349075975359341</v>
      </c>
      <c r="I26" s="6">
        <f t="shared" si="1"/>
        <v>-47</v>
      </c>
      <c r="J26" s="14">
        <f t="shared" si="4"/>
        <v>100</v>
      </c>
      <c r="K26" s="17">
        <f t="shared" si="2"/>
        <v>0</v>
      </c>
      <c r="L26" s="20">
        <f t="shared" si="5"/>
        <v>77.045454545454547</v>
      </c>
      <c r="M26" s="136">
        <f t="shared" si="6"/>
        <v>-101</v>
      </c>
      <c r="N26" s="18"/>
      <c r="O26" s="2"/>
    </row>
    <row r="27" spans="1:15" ht="18.75" x14ac:dyDescent="0.3">
      <c r="A27" s="3" t="s">
        <v>20</v>
      </c>
      <c r="B27" s="139" t="s">
        <v>6</v>
      </c>
      <c r="C27" s="139" t="s">
        <v>56</v>
      </c>
      <c r="D27" s="13">
        <v>943.33333333333337</v>
      </c>
      <c r="E27" s="95">
        <v>1033.5</v>
      </c>
      <c r="F27" s="13">
        <v>2220</v>
      </c>
      <c r="G27" s="95">
        <v>1033.5</v>
      </c>
      <c r="H27" s="33">
        <f t="shared" si="0"/>
        <v>235.33568904593639</v>
      </c>
      <c r="I27" s="28">
        <f t="shared" si="1"/>
        <v>1276.6666666666665</v>
      </c>
      <c r="J27" s="14">
        <f t="shared" si="4"/>
        <v>100</v>
      </c>
      <c r="K27" s="17">
        <f t="shared" si="2"/>
        <v>0</v>
      </c>
      <c r="L27" s="20">
        <f t="shared" si="5"/>
        <v>46.554054054054056</v>
      </c>
      <c r="M27" s="136">
        <f t="shared" si="6"/>
        <v>-1186.5</v>
      </c>
      <c r="N27" s="18"/>
      <c r="O27" s="2"/>
    </row>
    <row r="28" spans="1:15" ht="18.75" x14ac:dyDescent="0.3">
      <c r="A28" s="3" t="s">
        <v>21</v>
      </c>
      <c r="B28" s="139" t="s">
        <v>6</v>
      </c>
      <c r="C28" s="139"/>
      <c r="D28" s="13">
        <v>49.333333333333336</v>
      </c>
      <c r="E28" s="95">
        <v>49.5</v>
      </c>
      <c r="F28" s="13">
        <v>59</v>
      </c>
      <c r="G28" s="95">
        <v>49.5</v>
      </c>
      <c r="H28" s="33">
        <f t="shared" si="0"/>
        <v>119.59459459459458</v>
      </c>
      <c r="I28" s="28">
        <f t="shared" si="1"/>
        <v>9.6666666666666643</v>
      </c>
      <c r="J28" s="14">
        <f t="shared" si="4"/>
        <v>100</v>
      </c>
      <c r="K28" s="17">
        <f t="shared" si="2"/>
        <v>0</v>
      </c>
      <c r="L28" s="20">
        <f t="shared" si="5"/>
        <v>83.898305084745758</v>
      </c>
      <c r="M28" s="136">
        <f>G29-F29</f>
        <v>-789.31999999999971</v>
      </c>
      <c r="N28" s="18"/>
      <c r="O28" s="2"/>
    </row>
    <row r="29" spans="1:15" ht="18.75" x14ac:dyDescent="0.3">
      <c r="A29" s="3" t="s">
        <v>22</v>
      </c>
      <c r="B29" s="139" t="s">
        <v>6</v>
      </c>
      <c r="C29" s="139" t="s">
        <v>57</v>
      </c>
      <c r="D29" s="13">
        <v>3202.8199999999997</v>
      </c>
      <c r="E29" s="95">
        <v>3283.5</v>
      </c>
      <c r="F29" s="13">
        <v>4072.8199999999997</v>
      </c>
      <c r="G29" s="95">
        <v>3283.5</v>
      </c>
      <c r="H29" s="33">
        <f t="shared" si="0"/>
        <v>127.16356211088977</v>
      </c>
      <c r="I29" s="28">
        <f t="shared" si="1"/>
        <v>870</v>
      </c>
      <c r="J29" s="14">
        <f t="shared" si="4"/>
        <v>100</v>
      </c>
      <c r="K29" s="17">
        <f t="shared" si="2"/>
        <v>0</v>
      </c>
      <c r="L29" s="20">
        <f t="shared" si="5"/>
        <v>80.619816245255137</v>
      </c>
      <c r="M29" s="136">
        <f>G29-F29</f>
        <v>-789.31999999999971</v>
      </c>
      <c r="N29" s="18"/>
      <c r="O29" s="2"/>
    </row>
    <row r="30" spans="1:15" ht="18.75" x14ac:dyDescent="0.3">
      <c r="A30" s="3" t="s">
        <v>23</v>
      </c>
      <c r="B30" s="139" t="s">
        <v>6</v>
      </c>
      <c r="C30" s="139" t="s">
        <v>58</v>
      </c>
      <c r="D30" s="13">
        <v>61.666666666666664</v>
      </c>
      <c r="E30" s="95">
        <v>59.5</v>
      </c>
      <c r="F30" s="13">
        <v>80.5</v>
      </c>
      <c r="G30" s="95">
        <v>59.5</v>
      </c>
      <c r="H30" s="33">
        <f t="shared" si="0"/>
        <v>130.54054054054055</v>
      </c>
      <c r="I30" s="28">
        <f t="shared" si="1"/>
        <v>18.833333333333336</v>
      </c>
      <c r="J30" s="14">
        <f t="shared" si="4"/>
        <v>100</v>
      </c>
      <c r="K30" s="17">
        <f t="shared" si="2"/>
        <v>0</v>
      </c>
      <c r="L30" s="20">
        <f t="shared" si="5"/>
        <v>73.91304347826086</v>
      </c>
      <c r="M30" s="136">
        <f>G31-F31</f>
        <v>-36.666666666666671</v>
      </c>
      <c r="N30" s="18"/>
      <c r="O30" s="2"/>
    </row>
    <row r="31" spans="1:15" ht="37.5" x14ac:dyDescent="0.3">
      <c r="A31" s="3" t="s">
        <v>24</v>
      </c>
      <c r="B31" s="139" t="s">
        <v>6</v>
      </c>
      <c r="C31" s="139"/>
      <c r="D31" s="13">
        <v>110</v>
      </c>
      <c r="E31" s="95">
        <v>74</v>
      </c>
      <c r="F31" s="13">
        <v>110.66666666666667</v>
      </c>
      <c r="G31" s="95">
        <v>74</v>
      </c>
      <c r="H31" s="32">
        <f t="shared" si="0"/>
        <v>100.60606060606061</v>
      </c>
      <c r="I31" s="6">
        <f t="shared" si="1"/>
        <v>0.6666666666666714</v>
      </c>
      <c r="J31" s="14">
        <f t="shared" si="4"/>
        <v>100</v>
      </c>
      <c r="K31" s="17">
        <f t="shared" si="2"/>
        <v>0</v>
      </c>
      <c r="L31" s="20">
        <f t="shared" si="5"/>
        <v>66.867469879518069</v>
      </c>
      <c r="M31" s="136">
        <f t="shared" ref="M31:M46" si="7">G31-F31</f>
        <v>-36.666666666666671</v>
      </c>
      <c r="N31" s="187">
        <f>SUM(L31:L32)/2</f>
        <v>70.636115892139998</v>
      </c>
      <c r="O31" s="184">
        <f>SUM(M31:M32)/2</f>
        <v>-32.308333333333337</v>
      </c>
    </row>
    <row r="32" spans="1:15" ht="37.5" x14ac:dyDescent="0.3">
      <c r="A32" s="3" t="s">
        <v>0</v>
      </c>
      <c r="B32" s="139" t="s">
        <v>6</v>
      </c>
      <c r="C32" s="139"/>
      <c r="D32" s="13">
        <v>112.21999999999998</v>
      </c>
      <c r="E32" s="95">
        <v>81.25</v>
      </c>
      <c r="F32" s="13">
        <v>109.2</v>
      </c>
      <c r="G32" s="95">
        <v>81.25</v>
      </c>
      <c r="H32" s="32">
        <f t="shared" si="0"/>
        <v>97.30885760114063</v>
      </c>
      <c r="I32" s="6">
        <f t="shared" si="1"/>
        <v>-3.0199999999999818</v>
      </c>
      <c r="J32" s="14">
        <f t="shared" si="4"/>
        <v>100</v>
      </c>
      <c r="K32" s="17">
        <f t="shared" si="2"/>
        <v>0</v>
      </c>
      <c r="L32" s="136">
        <f t="shared" si="5"/>
        <v>74.404761904761912</v>
      </c>
      <c r="M32" s="136">
        <f t="shared" si="7"/>
        <v>-27.950000000000003</v>
      </c>
      <c r="N32" s="187"/>
      <c r="O32" s="184"/>
    </row>
    <row r="33" spans="1:15" ht="18.75" x14ac:dyDescent="0.3">
      <c r="A33" s="3" t="s">
        <v>25</v>
      </c>
      <c r="B33" s="139" t="s">
        <v>6</v>
      </c>
      <c r="C33" s="139" t="s">
        <v>53</v>
      </c>
      <c r="D33" s="13">
        <v>119.33333333333333</v>
      </c>
      <c r="E33" s="95">
        <v>101</v>
      </c>
      <c r="F33" s="13">
        <v>138.66666666666666</v>
      </c>
      <c r="G33" s="95">
        <v>101</v>
      </c>
      <c r="H33" s="33">
        <f t="shared" si="0"/>
        <v>116.20111731843575</v>
      </c>
      <c r="I33" s="28">
        <f t="shared" si="1"/>
        <v>19.333333333333329</v>
      </c>
      <c r="J33" s="14">
        <f t="shared" si="4"/>
        <v>100</v>
      </c>
      <c r="K33" s="17">
        <f t="shared" si="2"/>
        <v>0</v>
      </c>
      <c r="L33" s="20">
        <f t="shared" si="5"/>
        <v>72.836538461538467</v>
      </c>
      <c r="M33" s="136">
        <f t="shared" si="7"/>
        <v>-37.666666666666657</v>
      </c>
      <c r="N33" s="187">
        <f>SUM(L33:L38)/6</f>
        <v>79.695801490491945</v>
      </c>
      <c r="O33" s="184">
        <f>SUM(M33:M38)/6</f>
        <v>-27.25611111111111</v>
      </c>
    </row>
    <row r="34" spans="1:15" ht="18.75" x14ac:dyDescent="0.3">
      <c r="A34" s="3" t="s">
        <v>63</v>
      </c>
      <c r="B34" s="139" t="s">
        <v>6</v>
      </c>
      <c r="C34" s="139"/>
      <c r="D34" s="13">
        <v>80.666666666666671</v>
      </c>
      <c r="E34" s="95">
        <v>70</v>
      </c>
      <c r="F34" s="13">
        <v>82</v>
      </c>
      <c r="G34" s="95">
        <v>70</v>
      </c>
      <c r="H34" s="32">
        <f t="shared" si="0"/>
        <v>101.65289256198346</v>
      </c>
      <c r="I34" s="6">
        <f t="shared" si="1"/>
        <v>1.3333333333333286</v>
      </c>
      <c r="J34" s="14">
        <f t="shared" si="4"/>
        <v>100</v>
      </c>
      <c r="K34" s="17">
        <f t="shared" si="2"/>
        <v>0</v>
      </c>
      <c r="L34" s="20">
        <f t="shared" si="5"/>
        <v>85.365853658536579</v>
      </c>
      <c r="M34" s="136">
        <f t="shared" si="7"/>
        <v>-12</v>
      </c>
      <c r="N34" s="187"/>
      <c r="O34" s="184"/>
    </row>
    <row r="35" spans="1:15" ht="18.75" x14ac:dyDescent="0.3">
      <c r="A35" s="3" t="s">
        <v>26</v>
      </c>
      <c r="B35" s="139" t="s">
        <v>6</v>
      </c>
      <c r="C35" s="139" t="s">
        <v>59</v>
      </c>
      <c r="D35" s="13">
        <v>79.666666666666671</v>
      </c>
      <c r="E35" s="95">
        <v>73</v>
      </c>
      <c r="F35" s="13">
        <v>77.666666666666671</v>
      </c>
      <c r="G35" s="95">
        <v>73</v>
      </c>
      <c r="H35" s="32">
        <f t="shared" si="0"/>
        <v>97.489539748953973</v>
      </c>
      <c r="I35" s="6">
        <f t="shared" si="1"/>
        <v>-2</v>
      </c>
      <c r="J35" s="14">
        <f t="shared" si="4"/>
        <v>100</v>
      </c>
      <c r="K35" s="17">
        <f t="shared" si="2"/>
        <v>0</v>
      </c>
      <c r="L35" s="20">
        <f t="shared" si="5"/>
        <v>93.991416309012862</v>
      </c>
      <c r="M35" s="136">
        <f t="shared" si="7"/>
        <v>-4.6666666666666714</v>
      </c>
      <c r="N35" s="187"/>
      <c r="O35" s="184"/>
    </row>
    <row r="36" spans="1:15" ht="18.75" x14ac:dyDescent="0.3">
      <c r="A36" s="3" t="s">
        <v>42</v>
      </c>
      <c r="B36" s="139" t="s">
        <v>6</v>
      </c>
      <c r="C36" s="139" t="s">
        <v>53</v>
      </c>
      <c r="D36" s="13">
        <v>81.333333333333329</v>
      </c>
      <c r="E36" s="95">
        <v>78</v>
      </c>
      <c r="F36" s="13">
        <v>82.333333333333329</v>
      </c>
      <c r="G36" s="95">
        <v>78</v>
      </c>
      <c r="H36" s="32">
        <f t="shared" si="0"/>
        <v>101.22950819672131</v>
      </c>
      <c r="I36" s="6">
        <f t="shared" si="1"/>
        <v>1</v>
      </c>
      <c r="J36" s="14">
        <f t="shared" si="4"/>
        <v>100</v>
      </c>
      <c r="K36" s="17">
        <f t="shared" si="2"/>
        <v>0</v>
      </c>
      <c r="L36" s="20">
        <f t="shared" si="5"/>
        <v>94.736842105263165</v>
      </c>
      <c r="M36" s="136">
        <f t="shared" si="7"/>
        <v>-4.3333333333333286</v>
      </c>
      <c r="N36" s="187"/>
      <c r="O36" s="184"/>
    </row>
    <row r="37" spans="1:15" ht="18.75" x14ac:dyDescent="0.3">
      <c r="A37" s="3" t="s">
        <v>43</v>
      </c>
      <c r="B37" s="139" t="s">
        <v>6</v>
      </c>
      <c r="C37" s="139" t="s">
        <v>45</v>
      </c>
      <c r="D37" s="13">
        <v>208.33333333333334</v>
      </c>
      <c r="E37" s="95">
        <v>84.63</v>
      </c>
      <c r="F37" s="13">
        <v>149.83333333333334</v>
      </c>
      <c r="G37" s="95">
        <v>84.63</v>
      </c>
      <c r="H37" s="32">
        <f t="shared" si="0"/>
        <v>71.92</v>
      </c>
      <c r="I37" s="6">
        <f t="shared" si="1"/>
        <v>-58.5</v>
      </c>
      <c r="J37" s="14">
        <f t="shared" si="4"/>
        <v>100</v>
      </c>
      <c r="K37" s="17">
        <f t="shared" si="2"/>
        <v>0</v>
      </c>
      <c r="L37" s="20">
        <f t="shared" si="5"/>
        <v>56.482758620689644</v>
      </c>
      <c r="M37" s="136">
        <f t="shared" si="7"/>
        <v>-65.203333333333347</v>
      </c>
      <c r="N37" s="187"/>
      <c r="O37" s="184"/>
    </row>
    <row r="38" spans="1:15" ht="18.75" x14ac:dyDescent="0.3">
      <c r="A38" s="3" t="s">
        <v>44</v>
      </c>
      <c r="B38" s="139" t="s">
        <v>6</v>
      </c>
      <c r="C38" s="139" t="s">
        <v>41</v>
      </c>
      <c r="D38" s="13">
        <v>101.33333333333333</v>
      </c>
      <c r="E38" s="95">
        <v>117.5</v>
      </c>
      <c r="F38" s="13">
        <v>157.16666666666666</v>
      </c>
      <c r="G38" s="95">
        <v>117.5</v>
      </c>
      <c r="H38" s="33">
        <f t="shared" si="0"/>
        <v>155.0986842105263</v>
      </c>
      <c r="I38" s="28">
        <f t="shared" si="1"/>
        <v>55.833333333333329</v>
      </c>
      <c r="J38" s="14">
        <f t="shared" si="4"/>
        <v>100</v>
      </c>
      <c r="K38" s="17">
        <f t="shared" si="2"/>
        <v>0</v>
      </c>
      <c r="L38" s="20">
        <f t="shared" si="5"/>
        <v>74.761399787910932</v>
      </c>
      <c r="M38" s="136">
        <f t="shared" si="7"/>
        <v>-39.666666666666657</v>
      </c>
      <c r="N38" s="187"/>
      <c r="O38" s="184"/>
    </row>
    <row r="39" spans="1:15" ht="18.75" x14ac:dyDescent="0.3">
      <c r="A39" s="3" t="s">
        <v>27</v>
      </c>
      <c r="B39" s="139" t="s">
        <v>6</v>
      </c>
      <c r="C39" s="139"/>
      <c r="D39" s="13">
        <v>94</v>
      </c>
      <c r="E39" s="95">
        <v>90.75</v>
      </c>
      <c r="F39" s="13">
        <v>95.5</v>
      </c>
      <c r="G39" s="95">
        <v>98.25</v>
      </c>
      <c r="H39" s="32">
        <f t="shared" si="0"/>
        <v>101.59574468085107</v>
      </c>
      <c r="I39" s="6">
        <f t="shared" si="1"/>
        <v>1.5</v>
      </c>
      <c r="J39" s="28">
        <f t="shared" si="4"/>
        <v>108.26446280991735</v>
      </c>
      <c r="K39" s="34">
        <f t="shared" si="2"/>
        <v>7.5</v>
      </c>
      <c r="L39" s="20">
        <f t="shared" si="5"/>
        <v>102.87958115183247</v>
      </c>
      <c r="M39" s="136">
        <f t="shared" si="7"/>
        <v>2.75</v>
      </c>
      <c r="N39" s="187">
        <f>SUM(L39:L45)/6</f>
        <v>119.53755951788889</v>
      </c>
      <c r="O39" s="184">
        <f>SUM(M39:M45)/6</f>
        <v>-6.3472222222222214</v>
      </c>
    </row>
    <row r="40" spans="1:15" ht="18.75" x14ac:dyDescent="0.3">
      <c r="A40" s="3" t="s">
        <v>28</v>
      </c>
      <c r="B40" s="139" t="s">
        <v>6</v>
      </c>
      <c r="C40" s="139"/>
      <c r="D40" s="13">
        <v>132.33333333333334</v>
      </c>
      <c r="E40" s="95">
        <v>102.5</v>
      </c>
      <c r="F40" s="13">
        <v>133.5</v>
      </c>
      <c r="G40" s="95">
        <v>119</v>
      </c>
      <c r="H40" s="32">
        <f t="shared" si="0"/>
        <v>100.88161209068009</v>
      </c>
      <c r="I40" s="6">
        <f t="shared" si="1"/>
        <v>1.1666666666666572</v>
      </c>
      <c r="J40" s="28">
        <f t="shared" si="4"/>
        <v>116.09756097560975</v>
      </c>
      <c r="K40" s="34">
        <f t="shared" si="2"/>
        <v>16.5</v>
      </c>
      <c r="L40" s="20">
        <f t="shared" si="5"/>
        <v>89.138576779026209</v>
      </c>
      <c r="M40" s="136">
        <f t="shared" si="7"/>
        <v>-14.5</v>
      </c>
      <c r="N40" s="187"/>
      <c r="O40" s="184"/>
    </row>
    <row r="41" spans="1:15" ht="18.75" x14ac:dyDescent="0.3">
      <c r="A41" s="3" t="s">
        <v>29</v>
      </c>
      <c r="B41" s="139" t="s">
        <v>6</v>
      </c>
      <c r="C41" s="139"/>
      <c r="D41" s="13">
        <v>99.333333333333329</v>
      </c>
      <c r="E41" s="95">
        <v>87.75</v>
      </c>
      <c r="F41" s="13">
        <v>99</v>
      </c>
      <c r="G41" s="95">
        <v>102.25</v>
      </c>
      <c r="H41" s="32">
        <f t="shared" si="0"/>
        <v>99.664429530201346</v>
      </c>
      <c r="I41" s="6">
        <f t="shared" si="1"/>
        <v>-0.3333333333333286</v>
      </c>
      <c r="J41" s="28">
        <f t="shared" si="4"/>
        <v>116.52421652421651</v>
      </c>
      <c r="K41" s="34">
        <f t="shared" si="2"/>
        <v>14.5</v>
      </c>
      <c r="L41" s="20">
        <f t="shared" si="5"/>
        <v>103.28282828282829</v>
      </c>
      <c r="M41" s="136">
        <f t="shared" si="7"/>
        <v>3.25</v>
      </c>
      <c r="N41" s="187"/>
      <c r="O41" s="184"/>
    </row>
    <row r="42" spans="1:15" ht="18.75" x14ac:dyDescent="0.3">
      <c r="A42" s="3" t="s">
        <v>30</v>
      </c>
      <c r="B42" s="139" t="s">
        <v>6</v>
      </c>
      <c r="C42" s="139"/>
      <c r="D42" s="13">
        <v>125.33333333333333</v>
      </c>
      <c r="E42" s="95">
        <v>92</v>
      </c>
      <c r="F42" s="13">
        <v>126.33333333333333</v>
      </c>
      <c r="G42" s="95">
        <v>139</v>
      </c>
      <c r="H42" s="32">
        <f t="shared" si="0"/>
        <v>100.79787234042554</v>
      </c>
      <c r="I42" s="6">
        <f t="shared" si="1"/>
        <v>1</v>
      </c>
      <c r="J42" s="28">
        <f t="shared" si="4"/>
        <v>151.08695652173913</v>
      </c>
      <c r="K42" s="34">
        <f t="shared" si="2"/>
        <v>47</v>
      </c>
      <c r="L42" s="20">
        <f t="shared" si="5"/>
        <v>110.02638522427442</v>
      </c>
      <c r="M42" s="136">
        <f t="shared" si="7"/>
        <v>12.666666666666671</v>
      </c>
      <c r="N42" s="187"/>
      <c r="O42" s="184"/>
    </row>
    <row r="43" spans="1:15" ht="18.75" x14ac:dyDescent="0.3">
      <c r="A43" s="3" t="s">
        <v>64</v>
      </c>
      <c r="B43" s="139" t="s">
        <v>6</v>
      </c>
      <c r="C43" s="139"/>
      <c r="D43" s="13">
        <v>105.66666666666667</v>
      </c>
      <c r="E43" s="95">
        <v>91.5</v>
      </c>
      <c r="F43" s="13">
        <v>97</v>
      </c>
      <c r="G43" s="95">
        <v>128.5</v>
      </c>
      <c r="H43" s="32">
        <f t="shared" si="0"/>
        <v>91.798107255520506</v>
      </c>
      <c r="I43" s="6">
        <f t="shared" si="1"/>
        <v>-8.6666666666666714</v>
      </c>
      <c r="J43" s="28">
        <f t="shared" si="4"/>
        <v>140.43715846994536</v>
      </c>
      <c r="K43" s="34">
        <f t="shared" si="2"/>
        <v>37</v>
      </c>
      <c r="L43" s="20">
        <f t="shared" si="5"/>
        <v>132.4742268041237</v>
      </c>
      <c r="M43" s="136">
        <f t="shared" si="7"/>
        <v>31.5</v>
      </c>
      <c r="N43" s="187"/>
      <c r="O43" s="184"/>
    </row>
    <row r="44" spans="1:15" ht="37.5" x14ac:dyDescent="0.3">
      <c r="A44" s="3" t="s">
        <v>31</v>
      </c>
      <c r="B44" s="139" t="s">
        <v>6</v>
      </c>
      <c r="C44" s="139" t="s">
        <v>52</v>
      </c>
      <c r="D44" s="13">
        <v>336</v>
      </c>
      <c r="E44" s="95">
        <v>259.5</v>
      </c>
      <c r="F44" s="13">
        <v>320</v>
      </c>
      <c r="G44" s="95">
        <v>332</v>
      </c>
      <c r="H44" s="32">
        <f t="shared" si="0"/>
        <v>95.238095238095227</v>
      </c>
      <c r="I44" s="6">
        <f t="shared" si="1"/>
        <v>-16</v>
      </c>
      <c r="J44" s="28">
        <f t="shared" si="4"/>
        <v>127.93834296724471</v>
      </c>
      <c r="K44" s="34">
        <f t="shared" si="2"/>
        <v>72.5</v>
      </c>
      <c r="L44" s="20">
        <f t="shared" si="5"/>
        <v>103.75000000000001</v>
      </c>
      <c r="M44" s="136">
        <f t="shared" si="7"/>
        <v>12</v>
      </c>
      <c r="N44" s="187"/>
      <c r="O44" s="184"/>
    </row>
    <row r="45" spans="1:15" ht="37.5" x14ac:dyDescent="0.3">
      <c r="A45" s="3" t="s">
        <v>46</v>
      </c>
      <c r="B45" s="139" t="s">
        <v>6</v>
      </c>
      <c r="C45" s="139" t="s">
        <v>52</v>
      </c>
      <c r="D45" s="13">
        <v>357.66666666666669</v>
      </c>
      <c r="E45" s="95">
        <v>228.25</v>
      </c>
      <c r="F45" s="13">
        <v>352.5</v>
      </c>
      <c r="G45" s="95">
        <v>266.75</v>
      </c>
      <c r="H45" s="32">
        <f t="shared" si="0"/>
        <v>98.555452003727865</v>
      </c>
      <c r="I45" s="6">
        <f t="shared" si="1"/>
        <v>-5.1666666666666856</v>
      </c>
      <c r="J45" s="28">
        <f t="shared" si="4"/>
        <v>116.86746987951808</v>
      </c>
      <c r="K45" s="34">
        <f t="shared" si="2"/>
        <v>38.5</v>
      </c>
      <c r="L45" s="20">
        <f t="shared" si="5"/>
        <v>75.673758865248232</v>
      </c>
      <c r="M45" s="136">
        <f t="shared" si="7"/>
        <v>-85.75</v>
      </c>
      <c r="N45" s="187"/>
      <c r="O45" s="184"/>
    </row>
    <row r="46" spans="1:15" ht="18.75" x14ac:dyDescent="0.3">
      <c r="A46" s="3" t="s">
        <v>32</v>
      </c>
      <c r="B46" s="139" t="s">
        <v>6</v>
      </c>
      <c r="C46" s="139" t="s">
        <v>60</v>
      </c>
      <c r="D46" s="13">
        <v>287.66666666666669</v>
      </c>
      <c r="E46" s="95">
        <v>203.5</v>
      </c>
      <c r="F46" s="13">
        <v>304</v>
      </c>
      <c r="G46" s="95">
        <v>203.5</v>
      </c>
      <c r="H46" s="33">
        <f t="shared" si="0"/>
        <v>105.67786790266511</v>
      </c>
      <c r="I46" s="28">
        <f t="shared" si="1"/>
        <v>16.333333333333314</v>
      </c>
      <c r="J46" s="14">
        <f t="shared" si="4"/>
        <v>100</v>
      </c>
      <c r="K46" s="17">
        <f t="shared" si="2"/>
        <v>0</v>
      </c>
      <c r="L46" s="20">
        <f t="shared" si="5"/>
        <v>66.94078947368422</v>
      </c>
      <c r="M46" s="136">
        <f t="shared" si="7"/>
        <v>-100.5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85.18825006549234</v>
      </c>
      <c r="M47" s="19">
        <f>SUM(M6:M46)/40</f>
        <v>-139.66870833333331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O47" sqref="O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41"/>
      <c r="D4" s="175" t="s">
        <v>1</v>
      </c>
      <c r="E4" s="175"/>
      <c r="F4" s="175"/>
      <c r="G4" s="175"/>
      <c r="H4" s="175" t="s">
        <v>100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4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42"/>
      <c r="D6" s="190">
        <v>46155</v>
      </c>
      <c r="E6" s="183"/>
      <c r="F6" s="190">
        <v>46162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4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43" t="s">
        <v>6</v>
      </c>
      <c r="C7" s="143" t="s">
        <v>45</v>
      </c>
      <c r="D7" s="13">
        <v>0</v>
      </c>
      <c r="E7" s="95">
        <v>0</v>
      </c>
      <c r="F7" s="13">
        <v>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40">
        <v>0</v>
      </c>
      <c r="M7" s="140">
        <f t="shared" ref="M7:M16" si="2">G7-F7</f>
        <v>0</v>
      </c>
      <c r="N7" s="187">
        <f>SUM(L7:L12)/5</f>
        <v>91.280665602686582</v>
      </c>
      <c r="O7" s="184">
        <f>SUM(M7:M12)/5</f>
        <v>-131.83333333333334</v>
      </c>
    </row>
    <row r="8" spans="1:15" ht="18.75" x14ac:dyDescent="0.3">
      <c r="A8" s="3" t="s">
        <v>50</v>
      </c>
      <c r="B8" s="143" t="s">
        <v>6</v>
      </c>
      <c r="C8" s="143"/>
      <c r="D8" s="13">
        <v>1016</v>
      </c>
      <c r="E8" s="95">
        <v>850.5</v>
      </c>
      <c r="F8" s="13">
        <v>1016</v>
      </c>
      <c r="G8" s="95">
        <v>850.5</v>
      </c>
      <c r="H8" s="32">
        <f t="shared" ref="H8:H46" si="3">F8/D8*100</f>
        <v>100</v>
      </c>
      <c r="I8" s="6">
        <f t="shared" si="0"/>
        <v>0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83.710629921259837</v>
      </c>
      <c r="M8" s="140">
        <f t="shared" si="2"/>
        <v>-165.5</v>
      </c>
      <c r="N8" s="187"/>
      <c r="O8" s="184"/>
    </row>
    <row r="9" spans="1:15" ht="18.75" x14ac:dyDescent="0.3">
      <c r="A9" s="3" t="s">
        <v>10</v>
      </c>
      <c r="B9" s="143" t="s">
        <v>6</v>
      </c>
      <c r="C9" s="143"/>
      <c r="D9" s="13">
        <v>402</v>
      </c>
      <c r="E9" s="95">
        <v>387.5</v>
      </c>
      <c r="F9" s="13">
        <v>402</v>
      </c>
      <c r="G9" s="95">
        <v>447.5</v>
      </c>
      <c r="H9" s="32">
        <f t="shared" si="3"/>
        <v>100</v>
      </c>
      <c r="I9" s="6">
        <f t="shared" si="0"/>
        <v>0</v>
      </c>
      <c r="J9" s="28">
        <f t="shared" si="4"/>
        <v>115.48387096774194</v>
      </c>
      <c r="K9" s="34">
        <f t="shared" si="1"/>
        <v>60</v>
      </c>
      <c r="L9" s="20">
        <f t="shared" si="5"/>
        <v>111.31840796019901</v>
      </c>
      <c r="M9" s="140">
        <f t="shared" si="2"/>
        <v>45.5</v>
      </c>
      <c r="N9" s="187"/>
      <c r="O9" s="184"/>
    </row>
    <row r="10" spans="1:15" ht="18.75" x14ac:dyDescent="0.3">
      <c r="A10" s="3" t="s">
        <v>7</v>
      </c>
      <c r="B10" s="143" t="s">
        <v>6</v>
      </c>
      <c r="C10" s="143"/>
      <c r="D10" s="13">
        <v>482.66666666666669</v>
      </c>
      <c r="E10" s="95">
        <v>455.5</v>
      </c>
      <c r="F10" s="13">
        <v>482.66666666666669</v>
      </c>
      <c r="G10" s="95">
        <v>455.5</v>
      </c>
      <c r="H10" s="32">
        <f t="shared" si="3"/>
        <v>100</v>
      </c>
      <c r="I10" s="6">
        <f t="shared" si="0"/>
        <v>0</v>
      </c>
      <c r="J10" s="14">
        <f t="shared" si="4"/>
        <v>100</v>
      </c>
      <c r="K10" s="17">
        <f t="shared" si="1"/>
        <v>0</v>
      </c>
      <c r="L10" s="20">
        <f t="shared" si="5"/>
        <v>94.371546961325961</v>
      </c>
      <c r="M10" s="140">
        <f t="shared" si="2"/>
        <v>-27.166666666666686</v>
      </c>
      <c r="N10" s="187"/>
      <c r="O10" s="184"/>
    </row>
    <row r="11" spans="1:15" ht="18.75" x14ac:dyDescent="0.3">
      <c r="A11" s="3" t="s">
        <v>11</v>
      </c>
      <c r="B11" s="143" t="s">
        <v>6</v>
      </c>
      <c r="C11" s="143"/>
      <c r="D11" s="13">
        <v>336.5</v>
      </c>
      <c r="E11" s="95">
        <v>365.5</v>
      </c>
      <c r="F11" s="13">
        <v>336.5</v>
      </c>
      <c r="G11" s="95">
        <v>365.5</v>
      </c>
      <c r="H11" s="32">
        <f t="shared" si="3"/>
        <v>100</v>
      </c>
      <c r="I11" s="6">
        <f t="shared" si="0"/>
        <v>0</v>
      </c>
      <c r="J11" s="14">
        <f t="shared" si="4"/>
        <v>100</v>
      </c>
      <c r="K11" s="17">
        <f t="shared" si="1"/>
        <v>0</v>
      </c>
      <c r="L11" s="20">
        <f t="shared" si="5"/>
        <v>108.61812778603269</v>
      </c>
      <c r="M11" s="140">
        <f t="shared" si="2"/>
        <v>29</v>
      </c>
      <c r="N11" s="187"/>
      <c r="O11" s="184"/>
    </row>
    <row r="12" spans="1:15" ht="18.75" x14ac:dyDescent="0.3">
      <c r="A12" s="3" t="s">
        <v>12</v>
      </c>
      <c r="B12" s="143" t="s">
        <v>6</v>
      </c>
      <c r="C12" s="143" t="s">
        <v>47</v>
      </c>
      <c r="D12" s="13">
        <v>1300</v>
      </c>
      <c r="E12" s="95">
        <v>614.5</v>
      </c>
      <c r="F12" s="13">
        <v>1300</v>
      </c>
      <c r="G12" s="95">
        <v>759</v>
      </c>
      <c r="H12" s="32">
        <f t="shared" si="3"/>
        <v>100</v>
      </c>
      <c r="I12" s="6">
        <f t="shared" si="0"/>
        <v>0</v>
      </c>
      <c r="J12" s="28">
        <f t="shared" si="4"/>
        <v>123.51505288852726</v>
      </c>
      <c r="K12" s="34">
        <f t="shared" si="1"/>
        <v>144.5</v>
      </c>
      <c r="L12" s="20">
        <f t="shared" si="5"/>
        <v>58.38461538461538</v>
      </c>
      <c r="M12" s="140">
        <f t="shared" si="2"/>
        <v>-541</v>
      </c>
      <c r="N12" s="187"/>
      <c r="O12" s="184"/>
    </row>
    <row r="13" spans="1:15" ht="57" customHeight="1" x14ac:dyDescent="0.3">
      <c r="A13" s="3" t="s">
        <v>13</v>
      </c>
      <c r="B13" s="143" t="s">
        <v>6</v>
      </c>
      <c r="C13" s="143" t="s">
        <v>51</v>
      </c>
      <c r="D13" s="13">
        <v>173</v>
      </c>
      <c r="E13" s="95">
        <v>106</v>
      </c>
      <c r="F13" s="13">
        <v>173</v>
      </c>
      <c r="G13" s="95">
        <v>193.5</v>
      </c>
      <c r="H13" s="32">
        <f t="shared" si="3"/>
        <v>100</v>
      </c>
      <c r="I13" s="11">
        <f t="shared" si="0"/>
        <v>0</v>
      </c>
      <c r="J13" s="27">
        <f t="shared" si="4"/>
        <v>182.54716981132074</v>
      </c>
      <c r="K13" s="79">
        <f t="shared" si="1"/>
        <v>87.5</v>
      </c>
      <c r="L13" s="20">
        <f t="shared" si="5"/>
        <v>111.84971098265896</v>
      </c>
      <c r="M13" s="140">
        <f t="shared" si="2"/>
        <v>20.5</v>
      </c>
      <c r="N13" s="18"/>
      <c r="O13" s="2"/>
    </row>
    <row r="14" spans="1:15" ht="18.75" x14ac:dyDescent="0.3">
      <c r="A14" s="3" t="s">
        <v>67</v>
      </c>
      <c r="B14" s="143" t="s">
        <v>6</v>
      </c>
      <c r="C14" s="143"/>
      <c r="D14" s="13">
        <v>274.66666666666669</v>
      </c>
      <c r="E14" s="95">
        <v>422.5</v>
      </c>
      <c r="F14" s="13">
        <v>412</v>
      </c>
      <c r="G14" s="95">
        <v>422.5</v>
      </c>
      <c r="H14" s="33">
        <f t="shared" si="3"/>
        <v>150</v>
      </c>
      <c r="I14" s="27">
        <f t="shared" si="0"/>
        <v>137.33333333333331</v>
      </c>
      <c r="J14" s="15">
        <f t="shared" si="4"/>
        <v>100</v>
      </c>
      <c r="K14" s="26">
        <f t="shared" si="1"/>
        <v>0</v>
      </c>
      <c r="L14" s="20">
        <f t="shared" si="5"/>
        <v>102.54854368932038</v>
      </c>
      <c r="M14" s="140">
        <f t="shared" si="2"/>
        <v>10.5</v>
      </c>
      <c r="N14" s="18"/>
      <c r="O14" s="2"/>
    </row>
    <row r="15" spans="1:15" ht="18.75" x14ac:dyDescent="0.3">
      <c r="A15" s="3" t="s">
        <v>14</v>
      </c>
      <c r="B15" s="143" t="s">
        <v>6</v>
      </c>
      <c r="C15" s="143"/>
      <c r="D15" s="13">
        <v>739.5</v>
      </c>
      <c r="E15" s="95">
        <v>507.5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101.47783251231527</v>
      </c>
      <c r="K15" s="26">
        <f t="shared" si="1"/>
        <v>7.5</v>
      </c>
      <c r="L15" s="20">
        <f t="shared" si="5"/>
        <v>69.641649763353612</v>
      </c>
      <c r="M15" s="140">
        <f t="shared" si="2"/>
        <v>-224.5</v>
      </c>
      <c r="N15" s="18"/>
      <c r="O15" s="2"/>
    </row>
    <row r="16" spans="1:15" ht="93.75" x14ac:dyDescent="0.3">
      <c r="A16" s="3" t="s">
        <v>15</v>
      </c>
      <c r="B16" s="143" t="s">
        <v>6</v>
      </c>
      <c r="C16" s="143" t="s">
        <v>65</v>
      </c>
      <c r="D16" s="13">
        <v>1897.5666666666666</v>
      </c>
      <c r="E16" s="95">
        <v>1308.5</v>
      </c>
      <c r="F16" s="13">
        <v>1897.5666666666666</v>
      </c>
      <c r="G16" s="95">
        <v>1308.5</v>
      </c>
      <c r="H16" s="32">
        <f t="shared" si="3"/>
        <v>100</v>
      </c>
      <c r="I16" s="11">
        <f t="shared" si="0"/>
        <v>0</v>
      </c>
      <c r="J16" s="14">
        <f t="shared" si="4"/>
        <v>100</v>
      </c>
      <c r="K16" s="17">
        <f t="shared" si="1"/>
        <v>0</v>
      </c>
      <c r="L16" s="20">
        <f t="shared" si="5"/>
        <v>68.956734062922692</v>
      </c>
      <c r="M16" s="140">
        <f t="shared" si="2"/>
        <v>-589.06666666666661</v>
      </c>
      <c r="N16" s="187">
        <f>SUM(L16:L22)/7</f>
        <v>85.162812864366899</v>
      </c>
      <c r="O16" s="184">
        <f>SUM(M16:M22)/7</f>
        <v>-159.30309523809521</v>
      </c>
    </row>
    <row r="17" spans="1:15" ht="18.75" x14ac:dyDescent="0.3">
      <c r="A17" s="3" t="s">
        <v>35</v>
      </c>
      <c r="B17" s="143" t="s">
        <v>8</v>
      </c>
      <c r="C17" s="143" t="s">
        <v>48</v>
      </c>
      <c r="D17" s="13">
        <v>200.5</v>
      </c>
      <c r="E17" s="95">
        <v>201.66500000000002</v>
      </c>
      <c r="F17" s="13">
        <v>200.5</v>
      </c>
      <c r="G17" s="95">
        <v>206.66500000000002</v>
      </c>
      <c r="H17" s="32">
        <f t="shared" si="3"/>
        <v>100</v>
      </c>
      <c r="I17" s="6">
        <f t="shared" si="0"/>
        <v>0</v>
      </c>
      <c r="J17" s="14">
        <f t="shared" si="4"/>
        <v>102.47935933354822</v>
      </c>
      <c r="K17" s="17">
        <f t="shared" si="1"/>
        <v>5</v>
      </c>
      <c r="L17" s="20">
        <f t="shared" si="5"/>
        <v>103.07481296758105</v>
      </c>
      <c r="M17" s="140">
        <f>G18-F18</f>
        <v>57</v>
      </c>
      <c r="N17" s="187"/>
      <c r="O17" s="184"/>
    </row>
    <row r="18" spans="1:15" ht="18.75" x14ac:dyDescent="0.3">
      <c r="A18" s="3" t="s">
        <v>36</v>
      </c>
      <c r="B18" s="143" t="s">
        <v>6</v>
      </c>
      <c r="C18" s="143" t="s">
        <v>41</v>
      </c>
      <c r="D18" s="13">
        <v>440</v>
      </c>
      <c r="E18" s="95">
        <v>497</v>
      </c>
      <c r="F18" s="13">
        <v>440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112.95454545454547</v>
      </c>
      <c r="M18" s="140">
        <f t="shared" ref="M18:M27" si="6">G18-F18</f>
        <v>57</v>
      </c>
      <c r="N18" s="187"/>
      <c r="O18" s="184"/>
    </row>
    <row r="19" spans="1:15" ht="37.5" x14ac:dyDescent="0.3">
      <c r="A19" s="3" t="s">
        <v>37</v>
      </c>
      <c r="B19" s="143" t="s">
        <v>6</v>
      </c>
      <c r="C19" s="143" t="s">
        <v>52</v>
      </c>
      <c r="D19" s="13">
        <v>658.33333333333337</v>
      </c>
      <c r="E19" s="95">
        <v>465.69499999999999</v>
      </c>
      <c r="F19" s="13">
        <v>658.33333333333337</v>
      </c>
      <c r="G19" s="95">
        <v>465.69499999999999</v>
      </c>
      <c r="H19" s="32">
        <f t="shared" si="3"/>
        <v>100</v>
      </c>
      <c r="I19" s="6">
        <f t="shared" si="0"/>
        <v>0</v>
      </c>
      <c r="J19" s="14">
        <f t="shared" si="4"/>
        <v>100</v>
      </c>
      <c r="K19" s="17">
        <f t="shared" si="1"/>
        <v>0</v>
      </c>
      <c r="L19" s="20">
        <f t="shared" si="5"/>
        <v>70.738481012658227</v>
      </c>
      <c r="M19" s="140">
        <f t="shared" si="6"/>
        <v>-192.63833333333338</v>
      </c>
      <c r="N19" s="187"/>
      <c r="O19" s="184"/>
    </row>
    <row r="20" spans="1:15" ht="38.25" customHeight="1" x14ac:dyDescent="0.3">
      <c r="A20" s="3" t="s">
        <v>38</v>
      </c>
      <c r="B20" s="143" t="s">
        <v>6</v>
      </c>
      <c r="C20" s="143" t="s">
        <v>52</v>
      </c>
      <c r="D20" s="13">
        <v>913.33333333333337</v>
      </c>
      <c r="E20" s="95">
        <v>715.5</v>
      </c>
      <c r="F20" s="13">
        <v>913.33333333333337</v>
      </c>
      <c r="G20" s="95">
        <v>715.5</v>
      </c>
      <c r="H20" s="32">
        <f t="shared" si="3"/>
        <v>100</v>
      </c>
      <c r="I20" s="6">
        <f t="shared" si="0"/>
        <v>0</v>
      </c>
      <c r="J20" s="14">
        <f t="shared" si="4"/>
        <v>100</v>
      </c>
      <c r="K20" s="17">
        <f t="shared" si="1"/>
        <v>0</v>
      </c>
      <c r="L20" s="20">
        <f t="shared" si="5"/>
        <v>78.339416058394164</v>
      </c>
      <c r="M20" s="140">
        <f t="shared" si="6"/>
        <v>-197.83333333333337</v>
      </c>
      <c r="N20" s="187"/>
      <c r="O20" s="184"/>
    </row>
    <row r="21" spans="1:15" ht="37.5" x14ac:dyDescent="0.3">
      <c r="A21" s="3" t="s">
        <v>16</v>
      </c>
      <c r="B21" s="143" t="s">
        <v>8</v>
      </c>
      <c r="C21" s="143" t="s">
        <v>52</v>
      </c>
      <c r="D21" s="13">
        <v>137</v>
      </c>
      <c r="E21" s="95">
        <v>115.25</v>
      </c>
      <c r="F21" s="13">
        <v>137</v>
      </c>
      <c r="G21" s="95">
        <v>115.25</v>
      </c>
      <c r="H21" s="32">
        <f t="shared" si="3"/>
        <v>100</v>
      </c>
      <c r="I21" s="6">
        <f t="shared" si="0"/>
        <v>0</v>
      </c>
      <c r="J21" s="14">
        <f t="shared" si="4"/>
        <v>100</v>
      </c>
      <c r="K21" s="17">
        <f t="shared" si="1"/>
        <v>0</v>
      </c>
      <c r="L21" s="20">
        <f t="shared" si="5"/>
        <v>84.12408759124088</v>
      </c>
      <c r="M21" s="140">
        <f t="shared" si="6"/>
        <v>-21.75</v>
      </c>
      <c r="N21" s="187"/>
      <c r="O21" s="184"/>
    </row>
    <row r="22" spans="1:15" ht="18.75" x14ac:dyDescent="0.3">
      <c r="A22" s="3" t="s">
        <v>39</v>
      </c>
      <c r="B22" s="143" t="s">
        <v>6</v>
      </c>
      <c r="C22" s="143"/>
      <c r="D22" s="13">
        <v>1033.3333333333333</v>
      </c>
      <c r="E22" s="95">
        <v>793.5</v>
      </c>
      <c r="F22" s="13">
        <v>1033.3333333333333</v>
      </c>
      <c r="G22" s="95">
        <v>805.5</v>
      </c>
      <c r="H22" s="32">
        <f t="shared" si="3"/>
        <v>100</v>
      </c>
      <c r="I22" s="6">
        <f t="shared" si="0"/>
        <v>0</v>
      </c>
      <c r="J22" s="14">
        <f t="shared" si="4"/>
        <v>101.51228733459357</v>
      </c>
      <c r="K22" s="17">
        <f t="shared" si="1"/>
        <v>12</v>
      </c>
      <c r="L22" s="20">
        <f t="shared" si="5"/>
        <v>77.951612903225808</v>
      </c>
      <c r="M22" s="140">
        <f t="shared" si="6"/>
        <v>-227.83333333333326</v>
      </c>
      <c r="N22" s="187"/>
      <c r="O22" s="184"/>
    </row>
    <row r="23" spans="1:15" ht="18.75" x14ac:dyDescent="0.3">
      <c r="A23" s="3" t="s">
        <v>17</v>
      </c>
      <c r="B23" s="143" t="s">
        <v>9</v>
      </c>
      <c r="C23" s="143"/>
      <c r="D23" s="13">
        <v>197</v>
      </c>
      <c r="E23" s="95">
        <v>194</v>
      </c>
      <c r="F23" s="13">
        <v>197</v>
      </c>
      <c r="G23" s="95">
        <v>185.5</v>
      </c>
      <c r="H23" s="32">
        <f t="shared" si="3"/>
        <v>100</v>
      </c>
      <c r="I23" s="6">
        <f t="shared" si="0"/>
        <v>0</v>
      </c>
      <c r="J23" s="14">
        <f t="shared" si="4"/>
        <v>95.618556701030926</v>
      </c>
      <c r="K23" s="17">
        <f t="shared" si="1"/>
        <v>-8.5</v>
      </c>
      <c r="L23" s="20">
        <f t="shared" si="5"/>
        <v>94.162436548223354</v>
      </c>
      <c r="M23" s="140">
        <f t="shared" si="6"/>
        <v>-11.5</v>
      </c>
      <c r="N23" s="18"/>
      <c r="O23" s="2"/>
    </row>
    <row r="24" spans="1:15" ht="18.75" x14ac:dyDescent="0.3">
      <c r="A24" s="3" t="s">
        <v>18</v>
      </c>
      <c r="B24" s="143" t="s">
        <v>6</v>
      </c>
      <c r="C24" s="143" t="s">
        <v>53</v>
      </c>
      <c r="D24" s="13">
        <v>112.33333333333333</v>
      </c>
      <c r="E24" s="95">
        <v>98.25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28">
        <f t="shared" si="4"/>
        <v>104.58015267175573</v>
      </c>
      <c r="K24" s="34">
        <f t="shared" si="1"/>
        <v>4.5</v>
      </c>
      <c r="L24" s="20">
        <f t="shared" si="5"/>
        <v>91.468842729970333</v>
      </c>
      <c r="M24" s="140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43" t="s">
        <v>6</v>
      </c>
      <c r="C25" s="143" t="s">
        <v>54</v>
      </c>
      <c r="D25" s="13">
        <v>441.66666666666669</v>
      </c>
      <c r="E25" s="95">
        <v>283.5</v>
      </c>
      <c r="F25" s="13">
        <v>441.66666666666669</v>
      </c>
      <c r="G25" s="95">
        <v>293.5</v>
      </c>
      <c r="H25" s="32">
        <f t="shared" si="3"/>
        <v>100</v>
      </c>
      <c r="I25" s="6">
        <f t="shared" si="0"/>
        <v>0</v>
      </c>
      <c r="J25" s="28">
        <f t="shared" si="4"/>
        <v>103.52733686067019</v>
      </c>
      <c r="K25" s="34">
        <f t="shared" si="1"/>
        <v>10</v>
      </c>
      <c r="L25" s="20">
        <f t="shared" si="5"/>
        <v>66.452830188679243</v>
      </c>
      <c r="M25" s="140">
        <f t="shared" si="6"/>
        <v>-148.16666666666669</v>
      </c>
      <c r="N25" s="18"/>
      <c r="O25" s="2"/>
    </row>
    <row r="26" spans="1:15" ht="56.25" x14ac:dyDescent="0.3">
      <c r="A26" s="3" t="s">
        <v>40</v>
      </c>
      <c r="B26" s="143" t="s">
        <v>6</v>
      </c>
      <c r="C26" s="143" t="s">
        <v>55</v>
      </c>
      <c r="D26" s="13">
        <v>440</v>
      </c>
      <c r="E26" s="95">
        <v>339</v>
      </c>
      <c r="F26" s="13">
        <v>440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94.100294985250727</v>
      </c>
      <c r="K26" s="17">
        <f t="shared" si="1"/>
        <v>-20</v>
      </c>
      <c r="L26" s="20">
        <f t="shared" si="5"/>
        <v>72.5</v>
      </c>
      <c r="M26" s="140">
        <f t="shared" si="6"/>
        <v>-121</v>
      </c>
      <c r="N26" s="18"/>
      <c r="O26" s="2"/>
    </row>
    <row r="27" spans="1:15" ht="18.75" x14ac:dyDescent="0.3">
      <c r="A27" s="3" t="s">
        <v>20</v>
      </c>
      <c r="B27" s="143" t="s">
        <v>6</v>
      </c>
      <c r="C27" s="143" t="s">
        <v>56</v>
      </c>
      <c r="D27" s="13">
        <v>2220</v>
      </c>
      <c r="E27" s="95">
        <v>1033.5</v>
      </c>
      <c r="F27" s="13">
        <v>2220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46.554054054054056</v>
      </c>
      <c r="M27" s="140">
        <f t="shared" si="6"/>
        <v>-1186.5</v>
      </c>
      <c r="N27" s="18"/>
      <c r="O27" s="2"/>
    </row>
    <row r="28" spans="1:15" ht="18.75" x14ac:dyDescent="0.3">
      <c r="A28" s="3" t="s">
        <v>21</v>
      </c>
      <c r="B28" s="143" t="s">
        <v>6</v>
      </c>
      <c r="C28" s="143"/>
      <c r="D28" s="13">
        <v>59</v>
      </c>
      <c r="E28" s="95">
        <v>49.5</v>
      </c>
      <c r="F28" s="13">
        <v>59</v>
      </c>
      <c r="G28" s="95">
        <v>52</v>
      </c>
      <c r="H28" s="32">
        <f t="shared" si="3"/>
        <v>100</v>
      </c>
      <c r="I28" s="6">
        <f t="shared" si="0"/>
        <v>0</v>
      </c>
      <c r="J28" s="28">
        <f t="shared" si="4"/>
        <v>105.05050505050507</v>
      </c>
      <c r="K28" s="34">
        <f t="shared" si="1"/>
        <v>2.5</v>
      </c>
      <c r="L28" s="20">
        <f t="shared" si="5"/>
        <v>88.135593220338976</v>
      </c>
      <c r="M28" s="140">
        <f>G29-F29</f>
        <v>-789.31999999999971</v>
      </c>
      <c r="N28" s="18"/>
      <c r="O28" s="2"/>
    </row>
    <row r="29" spans="1:15" ht="18.75" x14ac:dyDescent="0.3">
      <c r="A29" s="3" t="s">
        <v>22</v>
      </c>
      <c r="B29" s="143" t="s">
        <v>6</v>
      </c>
      <c r="C29" s="143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40">
        <f>G29-F29</f>
        <v>-789.31999999999971</v>
      </c>
      <c r="N29" s="18"/>
      <c r="O29" s="2"/>
    </row>
    <row r="30" spans="1:15" ht="18.75" x14ac:dyDescent="0.3">
      <c r="A30" s="3" t="s">
        <v>23</v>
      </c>
      <c r="B30" s="143" t="s">
        <v>6</v>
      </c>
      <c r="C30" s="143" t="s">
        <v>58</v>
      </c>
      <c r="D30" s="13">
        <v>80.5</v>
      </c>
      <c r="E30" s="95">
        <v>59.5</v>
      </c>
      <c r="F30" s="13">
        <v>80.5</v>
      </c>
      <c r="G30" s="95">
        <v>59.5</v>
      </c>
      <c r="H30" s="32">
        <f t="shared" si="3"/>
        <v>100</v>
      </c>
      <c r="I30" s="6">
        <f t="shared" si="0"/>
        <v>0</v>
      </c>
      <c r="J30" s="14">
        <f t="shared" si="4"/>
        <v>100</v>
      </c>
      <c r="K30" s="17">
        <f t="shared" si="1"/>
        <v>0</v>
      </c>
      <c r="L30" s="20">
        <f t="shared" si="5"/>
        <v>73.91304347826086</v>
      </c>
      <c r="M30" s="140">
        <f>G31-F31</f>
        <v>-36.666666666666671</v>
      </c>
      <c r="N30" s="18"/>
      <c r="O30" s="2"/>
    </row>
    <row r="31" spans="1:15" ht="37.5" x14ac:dyDescent="0.3">
      <c r="A31" s="3" t="s">
        <v>24</v>
      </c>
      <c r="B31" s="143" t="s">
        <v>6</v>
      </c>
      <c r="C31" s="143"/>
      <c r="D31" s="13">
        <v>110.66666666666667</v>
      </c>
      <c r="E31" s="95">
        <v>74</v>
      </c>
      <c r="F31" s="13">
        <v>110.66666666666667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66.867469879518069</v>
      </c>
      <c r="M31" s="140">
        <f t="shared" ref="M31:M46" si="7">G31-F31</f>
        <v>-36.666666666666671</v>
      </c>
      <c r="N31" s="187">
        <f>SUM(L31:L32)/2</f>
        <v>70.636115892139998</v>
      </c>
      <c r="O31" s="184">
        <f>SUM(M31:M32)/2</f>
        <v>-32.308333333333337</v>
      </c>
    </row>
    <row r="32" spans="1:15" ht="37.5" x14ac:dyDescent="0.3">
      <c r="A32" s="3" t="s">
        <v>0</v>
      </c>
      <c r="B32" s="143" t="s">
        <v>6</v>
      </c>
      <c r="C32" s="143"/>
      <c r="D32" s="13">
        <v>109.2</v>
      </c>
      <c r="E32" s="95">
        <v>81.25</v>
      </c>
      <c r="F32" s="13">
        <v>109.2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40">
        <f t="shared" si="5"/>
        <v>74.404761904761912</v>
      </c>
      <c r="M32" s="140">
        <f t="shared" si="7"/>
        <v>-27.950000000000003</v>
      </c>
      <c r="N32" s="187"/>
      <c r="O32" s="184"/>
    </row>
    <row r="33" spans="1:15" ht="18.75" x14ac:dyDescent="0.3">
      <c r="A33" s="3" t="s">
        <v>25</v>
      </c>
      <c r="B33" s="143" t="s">
        <v>6</v>
      </c>
      <c r="C33" s="143" t="s">
        <v>53</v>
      </c>
      <c r="D33" s="13">
        <v>138.66666666666666</v>
      </c>
      <c r="E33" s="95">
        <v>101</v>
      </c>
      <c r="F33" s="13">
        <v>138.66666666666666</v>
      </c>
      <c r="G33" s="95">
        <v>101</v>
      </c>
      <c r="H33" s="32">
        <f t="shared" si="3"/>
        <v>100</v>
      </c>
      <c r="I33" s="6">
        <f t="shared" si="0"/>
        <v>0</v>
      </c>
      <c r="J33" s="14">
        <f t="shared" si="4"/>
        <v>100</v>
      </c>
      <c r="K33" s="17">
        <f t="shared" si="1"/>
        <v>0</v>
      </c>
      <c r="L33" s="20">
        <f t="shared" si="5"/>
        <v>72.836538461538467</v>
      </c>
      <c r="M33" s="140">
        <f t="shared" si="7"/>
        <v>-37.666666666666657</v>
      </c>
      <c r="N33" s="187">
        <f>SUM(L33:L38)/6</f>
        <v>80.624639049497787</v>
      </c>
      <c r="O33" s="184">
        <f>SUM(M33:M38)/6</f>
        <v>-25.672777777777778</v>
      </c>
    </row>
    <row r="34" spans="1:15" ht="18.75" x14ac:dyDescent="0.3">
      <c r="A34" s="3" t="s">
        <v>63</v>
      </c>
      <c r="B34" s="143" t="s">
        <v>6</v>
      </c>
      <c r="C34" s="143"/>
      <c r="D34" s="13">
        <v>82</v>
      </c>
      <c r="E34" s="95">
        <v>70</v>
      </c>
      <c r="F34" s="13">
        <v>82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85.365853658536579</v>
      </c>
      <c r="M34" s="140">
        <f t="shared" si="7"/>
        <v>-12</v>
      </c>
      <c r="N34" s="187"/>
      <c r="O34" s="184"/>
    </row>
    <row r="35" spans="1:15" ht="18.75" x14ac:dyDescent="0.3">
      <c r="A35" s="3" t="s">
        <v>26</v>
      </c>
      <c r="B35" s="143" t="s">
        <v>6</v>
      </c>
      <c r="C35" s="143" t="s">
        <v>59</v>
      </c>
      <c r="D35" s="13">
        <v>77.666666666666671</v>
      </c>
      <c r="E35" s="95">
        <v>73</v>
      </c>
      <c r="F35" s="13">
        <v>77.666666666666671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93.991416309012862</v>
      </c>
      <c r="M35" s="140">
        <f t="shared" si="7"/>
        <v>-4.6666666666666714</v>
      </c>
      <c r="N35" s="187"/>
      <c r="O35" s="184"/>
    </row>
    <row r="36" spans="1:15" ht="18.75" x14ac:dyDescent="0.3">
      <c r="A36" s="3" t="s">
        <v>42</v>
      </c>
      <c r="B36" s="143" t="s">
        <v>6</v>
      </c>
      <c r="C36" s="143" t="s">
        <v>53</v>
      </c>
      <c r="D36" s="13">
        <v>82.333333333333329</v>
      </c>
      <c r="E36" s="95">
        <v>78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97.435897435897431</v>
      </c>
      <c r="K36" s="17">
        <f t="shared" si="1"/>
        <v>-2</v>
      </c>
      <c r="L36" s="20">
        <f t="shared" si="5"/>
        <v>92.307692307692307</v>
      </c>
      <c r="M36" s="140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43" t="s">
        <v>6</v>
      </c>
      <c r="C37" s="143" t="s">
        <v>45</v>
      </c>
      <c r="D37" s="13">
        <v>149.83333333333334</v>
      </c>
      <c r="E37" s="95">
        <v>84.63</v>
      </c>
      <c r="F37" s="13">
        <v>149.83333333333334</v>
      </c>
      <c r="G37" s="95">
        <v>106.63</v>
      </c>
      <c r="H37" s="32">
        <f t="shared" si="3"/>
        <v>100</v>
      </c>
      <c r="I37" s="6">
        <f t="shared" si="0"/>
        <v>0</v>
      </c>
      <c r="J37" s="28">
        <f t="shared" si="4"/>
        <v>125.9955098664776</v>
      </c>
      <c r="K37" s="34">
        <f t="shared" si="1"/>
        <v>22</v>
      </c>
      <c r="L37" s="20">
        <f t="shared" si="5"/>
        <v>71.165739710789751</v>
      </c>
      <c r="M37" s="140">
        <f t="shared" si="7"/>
        <v>-43.203333333333347</v>
      </c>
      <c r="N37" s="187"/>
      <c r="O37" s="184"/>
    </row>
    <row r="38" spans="1:15" ht="18.75" x14ac:dyDescent="0.3">
      <c r="A38" s="3" t="s">
        <v>44</v>
      </c>
      <c r="B38" s="143" t="s">
        <v>6</v>
      </c>
      <c r="C38" s="143" t="s">
        <v>41</v>
      </c>
      <c r="D38" s="13">
        <v>157.16666666666666</v>
      </c>
      <c r="E38" s="95">
        <v>117.5</v>
      </c>
      <c r="F38" s="13">
        <v>157.16666666666666</v>
      </c>
      <c r="G38" s="95">
        <v>107</v>
      </c>
      <c r="H38" s="32">
        <f t="shared" si="3"/>
        <v>100</v>
      </c>
      <c r="I38" s="6">
        <f t="shared" si="0"/>
        <v>0</v>
      </c>
      <c r="J38" s="14">
        <f t="shared" si="4"/>
        <v>91.063829787234042</v>
      </c>
      <c r="K38" s="17">
        <f t="shared" si="1"/>
        <v>-10.5</v>
      </c>
      <c r="L38" s="20">
        <f t="shared" si="5"/>
        <v>68.080593849416758</v>
      </c>
      <c r="M38" s="140">
        <f t="shared" si="7"/>
        <v>-50.166666666666657</v>
      </c>
      <c r="N38" s="187"/>
      <c r="O38" s="184"/>
    </row>
    <row r="39" spans="1:15" ht="18.75" x14ac:dyDescent="0.3">
      <c r="A39" s="3" t="s">
        <v>27</v>
      </c>
      <c r="B39" s="143" t="s">
        <v>6</v>
      </c>
      <c r="C39" s="143"/>
      <c r="D39" s="13">
        <v>95.5</v>
      </c>
      <c r="E39" s="95">
        <v>98.25</v>
      </c>
      <c r="F39" s="13">
        <v>95.5</v>
      </c>
      <c r="G39" s="95">
        <v>98.25</v>
      </c>
      <c r="H39" s="32">
        <f t="shared" si="3"/>
        <v>100</v>
      </c>
      <c r="I39" s="6">
        <f t="shared" si="0"/>
        <v>0</v>
      </c>
      <c r="J39" s="14">
        <f t="shared" si="4"/>
        <v>100</v>
      </c>
      <c r="K39" s="17">
        <f t="shared" si="1"/>
        <v>0</v>
      </c>
      <c r="L39" s="20">
        <f t="shared" si="5"/>
        <v>102.87958115183247</v>
      </c>
      <c r="M39" s="140">
        <f t="shared" si="7"/>
        <v>2.75</v>
      </c>
      <c r="N39" s="187">
        <f>SUM(L39:L45)/7</f>
        <v>89.594060779126622</v>
      </c>
      <c r="O39" s="184">
        <f>SUM(M39:M45)/7</f>
        <v>-23.154761904761902</v>
      </c>
    </row>
    <row r="40" spans="1:15" ht="18.75" x14ac:dyDescent="0.3">
      <c r="A40" s="3" t="s">
        <v>28</v>
      </c>
      <c r="B40" s="143" t="s">
        <v>6</v>
      </c>
      <c r="C40" s="143"/>
      <c r="D40" s="13">
        <v>133.5</v>
      </c>
      <c r="E40" s="95">
        <v>119</v>
      </c>
      <c r="F40" s="13">
        <v>128</v>
      </c>
      <c r="G40" s="95">
        <v>110.5</v>
      </c>
      <c r="H40" s="32">
        <f t="shared" si="3"/>
        <v>95.880149812734089</v>
      </c>
      <c r="I40" s="6">
        <f t="shared" si="0"/>
        <v>-5.5</v>
      </c>
      <c r="J40" s="14">
        <f t="shared" si="4"/>
        <v>92.857142857142861</v>
      </c>
      <c r="K40" s="17">
        <f t="shared" si="1"/>
        <v>-8.5</v>
      </c>
      <c r="L40" s="20">
        <f t="shared" si="5"/>
        <v>86.328125</v>
      </c>
      <c r="M40" s="140">
        <f t="shared" si="7"/>
        <v>-17.5</v>
      </c>
      <c r="N40" s="187"/>
      <c r="O40" s="184"/>
    </row>
    <row r="41" spans="1:15" ht="18.75" x14ac:dyDescent="0.3">
      <c r="A41" s="3" t="s">
        <v>29</v>
      </c>
      <c r="B41" s="143" t="s">
        <v>6</v>
      </c>
      <c r="C41" s="143"/>
      <c r="D41" s="13">
        <v>99</v>
      </c>
      <c r="E41" s="95">
        <v>102.25</v>
      </c>
      <c r="F41" s="13">
        <v>110.5</v>
      </c>
      <c r="G41" s="95">
        <v>101.25</v>
      </c>
      <c r="H41" s="33">
        <f t="shared" si="3"/>
        <v>111.61616161616162</v>
      </c>
      <c r="I41" s="28">
        <f t="shared" si="0"/>
        <v>11.5</v>
      </c>
      <c r="J41" s="14">
        <f t="shared" si="4"/>
        <v>99.022004889975548</v>
      </c>
      <c r="K41" s="17">
        <f t="shared" si="1"/>
        <v>-1</v>
      </c>
      <c r="L41" s="20">
        <f t="shared" si="5"/>
        <v>91.628959276018094</v>
      </c>
      <c r="M41" s="140">
        <f t="shared" si="7"/>
        <v>-9.25</v>
      </c>
      <c r="N41" s="187"/>
      <c r="O41" s="184"/>
    </row>
    <row r="42" spans="1:15" ht="18.75" x14ac:dyDescent="0.3">
      <c r="A42" s="3" t="s">
        <v>30</v>
      </c>
      <c r="B42" s="143" t="s">
        <v>6</v>
      </c>
      <c r="C42" s="143"/>
      <c r="D42" s="13">
        <v>126.33333333333333</v>
      </c>
      <c r="E42" s="95">
        <v>139</v>
      </c>
      <c r="F42" s="13">
        <v>126.33333333333333</v>
      </c>
      <c r="G42" s="95">
        <v>122.5</v>
      </c>
      <c r="H42" s="32">
        <f t="shared" si="3"/>
        <v>100</v>
      </c>
      <c r="I42" s="6">
        <f t="shared" si="0"/>
        <v>0</v>
      </c>
      <c r="J42" s="14">
        <f t="shared" si="4"/>
        <v>88.129496402877692</v>
      </c>
      <c r="K42" s="17">
        <f t="shared" si="1"/>
        <v>-16.5</v>
      </c>
      <c r="L42" s="20">
        <f t="shared" si="5"/>
        <v>96.965699208443283</v>
      </c>
      <c r="M42" s="140">
        <f t="shared" si="7"/>
        <v>-3.8333333333333286</v>
      </c>
      <c r="N42" s="187"/>
      <c r="O42" s="184"/>
    </row>
    <row r="43" spans="1:15" ht="18.75" x14ac:dyDescent="0.3">
      <c r="A43" s="3" t="s">
        <v>64</v>
      </c>
      <c r="B43" s="143" t="s">
        <v>6</v>
      </c>
      <c r="C43" s="143"/>
      <c r="D43" s="13">
        <v>97</v>
      </c>
      <c r="E43" s="95">
        <v>128.5</v>
      </c>
      <c r="F43" s="13">
        <v>146</v>
      </c>
      <c r="G43" s="95">
        <v>122.5</v>
      </c>
      <c r="H43" s="33">
        <f t="shared" si="3"/>
        <v>150.51546391752578</v>
      </c>
      <c r="I43" s="28">
        <f t="shared" si="0"/>
        <v>49</v>
      </c>
      <c r="J43" s="14">
        <f t="shared" si="4"/>
        <v>95.330739299610897</v>
      </c>
      <c r="K43" s="17">
        <f t="shared" si="1"/>
        <v>-6</v>
      </c>
      <c r="L43" s="20">
        <f t="shared" si="5"/>
        <v>83.904109589041099</v>
      </c>
      <c r="M43" s="140">
        <f t="shared" si="7"/>
        <v>-23.5</v>
      </c>
      <c r="N43" s="187"/>
      <c r="O43" s="184"/>
    </row>
    <row r="44" spans="1:15" ht="37.5" x14ac:dyDescent="0.3">
      <c r="A44" s="3" t="s">
        <v>31</v>
      </c>
      <c r="B44" s="143" t="s">
        <v>6</v>
      </c>
      <c r="C44" s="143" t="s">
        <v>52</v>
      </c>
      <c r="D44" s="13">
        <v>320</v>
      </c>
      <c r="E44" s="95">
        <v>332</v>
      </c>
      <c r="F44" s="13">
        <v>302.5</v>
      </c>
      <c r="G44" s="95">
        <v>257</v>
      </c>
      <c r="H44" s="32">
        <f t="shared" si="3"/>
        <v>94.53125</v>
      </c>
      <c r="I44" s="6">
        <f t="shared" si="0"/>
        <v>-17.5</v>
      </c>
      <c r="J44" s="14">
        <f t="shared" si="4"/>
        <v>77.409638554216869</v>
      </c>
      <c r="K44" s="17">
        <f t="shared" si="1"/>
        <v>-75</v>
      </c>
      <c r="L44" s="20">
        <f t="shared" si="5"/>
        <v>84.958677685950406</v>
      </c>
      <c r="M44" s="140">
        <f t="shared" si="7"/>
        <v>-45.5</v>
      </c>
      <c r="N44" s="187"/>
      <c r="O44" s="184"/>
    </row>
    <row r="45" spans="1:15" ht="37.5" x14ac:dyDescent="0.3">
      <c r="A45" s="3" t="s">
        <v>46</v>
      </c>
      <c r="B45" s="143" t="s">
        <v>6</v>
      </c>
      <c r="C45" s="143" t="s">
        <v>52</v>
      </c>
      <c r="D45" s="13">
        <v>352.5</v>
      </c>
      <c r="E45" s="95">
        <v>266.75</v>
      </c>
      <c r="F45" s="13">
        <v>334.5</v>
      </c>
      <c r="G45" s="95">
        <v>269.25</v>
      </c>
      <c r="H45" s="32">
        <f t="shared" si="3"/>
        <v>94.893617021276597</v>
      </c>
      <c r="I45" s="6">
        <f t="shared" si="0"/>
        <v>-18</v>
      </c>
      <c r="J45" s="14">
        <f t="shared" si="4"/>
        <v>100.93720712277414</v>
      </c>
      <c r="K45" s="17">
        <f t="shared" si="1"/>
        <v>2.5</v>
      </c>
      <c r="L45" s="20">
        <f t="shared" si="5"/>
        <v>80.493273542600889</v>
      </c>
      <c r="M45" s="140">
        <f t="shared" si="7"/>
        <v>-65.25</v>
      </c>
      <c r="N45" s="187"/>
      <c r="O45" s="184"/>
    </row>
    <row r="46" spans="1:15" ht="18.75" x14ac:dyDescent="0.3">
      <c r="A46" s="3" t="s">
        <v>32</v>
      </c>
      <c r="B46" s="143" t="s">
        <v>6</v>
      </c>
      <c r="C46" s="143" t="s">
        <v>60</v>
      </c>
      <c r="D46" s="13">
        <v>304</v>
      </c>
      <c r="E46" s="95">
        <v>203.5</v>
      </c>
      <c r="F46" s="13">
        <v>320.66666666666669</v>
      </c>
      <c r="G46" s="95">
        <v>213.5</v>
      </c>
      <c r="H46" s="33">
        <f t="shared" si="3"/>
        <v>105.48245614035088</v>
      </c>
      <c r="I46" s="28">
        <f t="shared" si="0"/>
        <v>16.666666666666686</v>
      </c>
      <c r="J46" s="28">
        <f t="shared" si="4"/>
        <v>104.91400491400491</v>
      </c>
      <c r="K46" s="34">
        <f t="shared" si="1"/>
        <v>10</v>
      </c>
      <c r="L46" s="20">
        <f t="shared" si="5"/>
        <v>66.580041580041566</v>
      </c>
      <c r="M46" s="140">
        <f t="shared" si="7"/>
        <v>-107.16666666666669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83.82430954049515</v>
      </c>
      <c r="M47" s="19">
        <f>SUM(M6:M46)/39</f>
        <v>-142.24995726495726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25" zoomScale="70" zoomScaleNormal="70" workbookViewId="0">
      <selection activeCell="H46" sqref="H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44"/>
      <c r="D4" s="175" t="s">
        <v>1</v>
      </c>
      <c r="E4" s="175"/>
      <c r="F4" s="175"/>
      <c r="G4" s="175"/>
      <c r="H4" s="175" t="s">
        <v>101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4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45"/>
      <c r="D6" s="190">
        <v>46162</v>
      </c>
      <c r="E6" s="183"/>
      <c r="F6" s="190">
        <v>46162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46" t="s">
        <v>6</v>
      </c>
      <c r="C7" s="146" t="s">
        <v>45</v>
      </c>
      <c r="D7" s="13">
        <v>0</v>
      </c>
      <c r="E7" s="95">
        <v>0</v>
      </c>
      <c r="F7" s="13">
        <v>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47">
        <v>0</v>
      </c>
      <c r="M7" s="147">
        <f t="shared" ref="M7:M16" si="2">G7-F7</f>
        <v>0</v>
      </c>
      <c r="N7" s="187">
        <f>SUM(L7:L12)/5</f>
        <v>85.467291506426264</v>
      </c>
      <c r="O7" s="184">
        <f>SUM(M7:M12)/5</f>
        <v>-177.73333333333335</v>
      </c>
    </row>
    <row r="8" spans="1:15" ht="18.75" x14ac:dyDescent="0.3">
      <c r="A8" s="3" t="s">
        <v>50</v>
      </c>
      <c r="B8" s="146" t="s">
        <v>6</v>
      </c>
      <c r="C8" s="146"/>
      <c r="D8" s="13">
        <v>1016</v>
      </c>
      <c r="E8" s="95">
        <v>850.5</v>
      </c>
      <c r="F8" s="13">
        <v>1156.6666666666667</v>
      </c>
      <c r="G8" s="95">
        <v>850.5</v>
      </c>
      <c r="H8" s="33">
        <f t="shared" ref="H8:H46" si="3">F8/D8*100</f>
        <v>113.84514435695539</v>
      </c>
      <c r="I8" s="28">
        <f t="shared" si="0"/>
        <v>140.66666666666674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73.530259365994226</v>
      </c>
      <c r="M8" s="147">
        <f t="shared" si="2"/>
        <v>-306.16666666666674</v>
      </c>
      <c r="N8" s="187"/>
      <c r="O8" s="184"/>
    </row>
    <row r="9" spans="1:15" ht="18.75" x14ac:dyDescent="0.3">
      <c r="A9" s="3" t="s">
        <v>10</v>
      </c>
      <c r="B9" s="146" t="s">
        <v>6</v>
      </c>
      <c r="C9" s="146"/>
      <c r="D9" s="13">
        <v>402</v>
      </c>
      <c r="E9" s="95">
        <v>447.5</v>
      </c>
      <c r="F9" s="13">
        <v>402</v>
      </c>
      <c r="G9" s="95">
        <v>447.5</v>
      </c>
      <c r="H9" s="32">
        <f t="shared" si="3"/>
        <v>100</v>
      </c>
      <c r="I9" s="6">
        <f t="shared" si="0"/>
        <v>0</v>
      </c>
      <c r="J9" s="14">
        <f t="shared" si="4"/>
        <v>100</v>
      </c>
      <c r="K9" s="17">
        <f t="shared" si="1"/>
        <v>0</v>
      </c>
      <c r="L9" s="20">
        <f t="shared" si="5"/>
        <v>111.31840796019901</v>
      </c>
      <c r="M9" s="147">
        <f t="shared" si="2"/>
        <v>45.5</v>
      </c>
      <c r="N9" s="187"/>
      <c r="O9" s="184"/>
    </row>
    <row r="10" spans="1:15" ht="18.75" x14ac:dyDescent="0.3">
      <c r="A10" s="3" t="s">
        <v>7</v>
      </c>
      <c r="B10" s="146" t="s">
        <v>6</v>
      </c>
      <c r="C10" s="146"/>
      <c r="D10" s="13">
        <v>482.66666666666669</v>
      </c>
      <c r="E10" s="95">
        <v>455.5</v>
      </c>
      <c r="F10" s="13">
        <v>543.66666666666663</v>
      </c>
      <c r="G10" s="95">
        <v>455.5</v>
      </c>
      <c r="H10" s="33">
        <f t="shared" si="3"/>
        <v>112.63812154696132</v>
      </c>
      <c r="I10" s="28">
        <f t="shared" si="0"/>
        <v>60.999999999999943</v>
      </c>
      <c r="J10" s="14">
        <f t="shared" si="4"/>
        <v>100</v>
      </c>
      <c r="K10" s="17">
        <f t="shared" si="1"/>
        <v>0</v>
      </c>
      <c r="L10" s="20">
        <f t="shared" si="5"/>
        <v>83.782955242182709</v>
      </c>
      <c r="M10" s="147">
        <f t="shared" si="2"/>
        <v>-88.166666666666629</v>
      </c>
      <c r="N10" s="187"/>
      <c r="O10" s="184"/>
    </row>
    <row r="11" spans="1:15" ht="18.75" x14ac:dyDescent="0.3">
      <c r="A11" s="3" t="s">
        <v>11</v>
      </c>
      <c r="B11" s="146" t="s">
        <v>6</v>
      </c>
      <c r="C11" s="146"/>
      <c r="D11" s="13">
        <v>336.5</v>
      </c>
      <c r="E11" s="95">
        <v>365.5</v>
      </c>
      <c r="F11" s="13">
        <v>364.33333333333331</v>
      </c>
      <c r="G11" s="95">
        <v>365.5</v>
      </c>
      <c r="H11" s="33">
        <f t="shared" si="3"/>
        <v>108.27142149578999</v>
      </c>
      <c r="I11" s="28">
        <f t="shared" si="0"/>
        <v>27.833333333333314</v>
      </c>
      <c r="J11" s="14">
        <f t="shared" si="4"/>
        <v>100</v>
      </c>
      <c r="K11" s="17">
        <f t="shared" si="1"/>
        <v>0</v>
      </c>
      <c r="L11" s="20">
        <f t="shared" si="5"/>
        <v>100.32021957913999</v>
      </c>
      <c r="M11" s="147">
        <f t="shared" si="2"/>
        <v>1.1666666666666856</v>
      </c>
      <c r="N11" s="187"/>
      <c r="O11" s="184"/>
    </row>
    <row r="12" spans="1:15" ht="18.75" x14ac:dyDescent="0.3">
      <c r="A12" s="3" t="s">
        <v>12</v>
      </c>
      <c r="B12" s="146" t="s">
        <v>6</v>
      </c>
      <c r="C12" s="146" t="s">
        <v>47</v>
      </c>
      <c r="D12" s="13">
        <v>1300</v>
      </c>
      <c r="E12" s="95">
        <v>759</v>
      </c>
      <c r="F12" s="13">
        <v>1300</v>
      </c>
      <c r="G12" s="95">
        <v>759</v>
      </c>
      <c r="H12" s="32">
        <f t="shared" si="3"/>
        <v>100</v>
      </c>
      <c r="I12" s="6">
        <f t="shared" si="0"/>
        <v>0</v>
      </c>
      <c r="J12" s="14">
        <f t="shared" si="4"/>
        <v>100</v>
      </c>
      <c r="K12" s="17">
        <f t="shared" si="1"/>
        <v>0</v>
      </c>
      <c r="L12" s="20">
        <f t="shared" si="5"/>
        <v>58.38461538461538</v>
      </c>
      <c r="M12" s="147">
        <f t="shared" si="2"/>
        <v>-541</v>
      </c>
      <c r="N12" s="187"/>
      <c r="O12" s="184"/>
    </row>
    <row r="13" spans="1:15" ht="57" customHeight="1" x14ac:dyDescent="0.3">
      <c r="A13" s="3" t="s">
        <v>13</v>
      </c>
      <c r="B13" s="146" t="s">
        <v>6</v>
      </c>
      <c r="C13" s="146" t="s">
        <v>51</v>
      </c>
      <c r="D13" s="13">
        <v>173</v>
      </c>
      <c r="E13" s="95">
        <v>193.5</v>
      </c>
      <c r="F13" s="13">
        <v>173</v>
      </c>
      <c r="G13" s="95">
        <v>193.5</v>
      </c>
      <c r="H13" s="32">
        <f t="shared" si="3"/>
        <v>100</v>
      </c>
      <c r="I13" s="11">
        <f t="shared" si="0"/>
        <v>0</v>
      </c>
      <c r="J13" s="15">
        <f t="shared" si="4"/>
        <v>100</v>
      </c>
      <c r="K13" s="26">
        <f t="shared" si="1"/>
        <v>0</v>
      </c>
      <c r="L13" s="20">
        <f t="shared" si="5"/>
        <v>111.84971098265896</v>
      </c>
      <c r="M13" s="147">
        <f t="shared" si="2"/>
        <v>20.5</v>
      </c>
      <c r="N13" s="18"/>
      <c r="O13" s="2"/>
    </row>
    <row r="14" spans="1:15" ht="18.75" x14ac:dyDescent="0.3">
      <c r="A14" s="3" t="s">
        <v>67</v>
      </c>
      <c r="B14" s="146" t="s">
        <v>6</v>
      </c>
      <c r="C14" s="146"/>
      <c r="D14" s="13">
        <v>412</v>
      </c>
      <c r="E14" s="95">
        <v>422.5</v>
      </c>
      <c r="F14" s="13">
        <v>412</v>
      </c>
      <c r="G14" s="95">
        <v>422.5</v>
      </c>
      <c r="H14" s="32">
        <f t="shared" si="3"/>
        <v>100</v>
      </c>
      <c r="I14" s="11">
        <f t="shared" si="0"/>
        <v>0</v>
      </c>
      <c r="J14" s="15">
        <f t="shared" si="4"/>
        <v>100</v>
      </c>
      <c r="K14" s="26">
        <f t="shared" si="1"/>
        <v>0</v>
      </c>
      <c r="L14" s="20">
        <f t="shared" si="5"/>
        <v>102.54854368932038</v>
      </c>
      <c r="M14" s="147">
        <f t="shared" si="2"/>
        <v>10.5</v>
      </c>
      <c r="N14" s="18"/>
      <c r="O14" s="2"/>
    </row>
    <row r="15" spans="1:15" ht="18.75" x14ac:dyDescent="0.3">
      <c r="A15" s="3" t="s">
        <v>14</v>
      </c>
      <c r="B15" s="146" t="s">
        <v>6</v>
      </c>
      <c r="C15" s="146"/>
      <c r="D15" s="13">
        <v>739.5</v>
      </c>
      <c r="E15" s="95">
        <v>515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100</v>
      </c>
      <c r="K15" s="26">
        <f t="shared" si="1"/>
        <v>0</v>
      </c>
      <c r="L15" s="20">
        <f t="shared" si="5"/>
        <v>69.641649763353612</v>
      </c>
      <c r="M15" s="147">
        <f t="shared" si="2"/>
        <v>-224.5</v>
      </c>
      <c r="N15" s="18"/>
      <c r="O15" s="2"/>
    </row>
    <row r="16" spans="1:15" ht="93.75" x14ac:dyDescent="0.3">
      <c r="A16" s="3" t="s">
        <v>15</v>
      </c>
      <c r="B16" s="146" t="s">
        <v>6</v>
      </c>
      <c r="C16" s="146" t="s">
        <v>65</v>
      </c>
      <c r="D16" s="13">
        <v>1897.5666666666666</v>
      </c>
      <c r="E16" s="95">
        <v>1308.5</v>
      </c>
      <c r="F16" s="13">
        <v>1554.3333333333333</v>
      </c>
      <c r="G16" s="95">
        <v>1308.5</v>
      </c>
      <c r="H16" s="32">
        <f t="shared" si="3"/>
        <v>81.911922286437004</v>
      </c>
      <c r="I16" s="11">
        <f t="shared" si="0"/>
        <v>-343.23333333333335</v>
      </c>
      <c r="J16" s="14">
        <f t="shared" si="4"/>
        <v>100</v>
      </c>
      <c r="K16" s="17">
        <f t="shared" si="1"/>
        <v>0</v>
      </c>
      <c r="L16" s="20">
        <f t="shared" si="5"/>
        <v>84.184001715633713</v>
      </c>
      <c r="M16" s="147">
        <f t="shared" si="2"/>
        <v>-245.83333333333326</v>
      </c>
      <c r="N16" s="187">
        <f>SUM(L16:L22)/7</f>
        <v>87.297441014204381</v>
      </c>
      <c r="O16" s="184">
        <f>SUM(M16:M22)/7</f>
        <v>-110.74595238095237</v>
      </c>
    </row>
    <row r="17" spans="1:15" ht="18.75" x14ac:dyDescent="0.3">
      <c r="A17" s="3" t="s">
        <v>35</v>
      </c>
      <c r="B17" s="146" t="s">
        <v>8</v>
      </c>
      <c r="C17" s="146" t="s">
        <v>48</v>
      </c>
      <c r="D17" s="13">
        <v>200.5</v>
      </c>
      <c r="E17" s="95">
        <v>206.66500000000002</v>
      </c>
      <c r="F17" s="13">
        <v>200.5</v>
      </c>
      <c r="G17" s="95">
        <v>206.66500000000002</v>
      </c>
      <c r="H17" s="32">
        <f t="shared" si="3"/>
        <v>100</v>
      </c>
      <c r="I17" s="6">
        <f t="shared" si="0"/>
        <v>0</v>
      </c>
      <c r="J17" s="14">
        <f t="shared" si="4"/>
        <v>100</v>
      </c>
      <c r="K17" s="17">
        <f t="shared" si="1"/>
        <v>0</v>
      </c>
      <c r="L17" s="20">
        <f t="shared" si="5"/>
        <v>103.07481296758105</v>
      </c>
      <c r="M17" s="147">
        <f>G18-F18</f>
        <v>57</v>
      </c>
      <c r="N17" s="187"/>
      <c r="O17" s="184"/>
    </row>
    <row r="18" spans="1:15" ht="18.75" x14ac:dyDescent="0.3">
      <c r="A18" s="3" t="s">
        <v>36</v>
      </c>
      <c r="B18" s="146" t="s">
        <v>6</v>
      </c>
      <c r="C18" s="146" t="s">
        <v>41</v>
      </c>
      <c r="D18" s="13">
        <v>440</v>
      </c>
      <c r="E18" s="95">
        <v>497</v>
      </c>
      <c r="F18" s="13">
        <v>440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112.95454545454547</v>
      </c>
      <c r="M18" s="147">
        <f t="shared" ref="M18:M27" si="6">G18-F18</f>
        <v>57</v>
      </c>
      <c r="N18" s="187"/>
      <c r="O18" s="184"/>
    </row>
    <row r="19" spans="1:15" ht="37.5" x14ac:dyDescent="0.3">
      <c r="A19" s="3" t="s">
        <v>37</v>
      </c>
      <c r="B19" s="146" t="s">
        <v>6</v>
      </c>
      <c r="C19" s="146" t="s">
        <v>52</v>
      </c>
      <c r="D19" s="13">
        <v>658.33333333333337</v>
      </c>
      <c r="E19" s="95">
        <v>465.69499999999999</v>
      </c>
      <c r="F19" s="13">
        <v>658.33333333333337</v>
      </c>
      <c r="G19" s="95">
        <v>465.69499999999999</v>
      </c>
      <c r="H19" s="32">
        <f t="shared" si="3"/>
        <v>100</v>
      </c>
      <c r="I19" s="6">
        <f t="shared" si="0"/>
        <v>0</v>
      </c>
      <c r="J19" s="14">
        <f t="shared" si="4"/>
        <v>100</v>
      </c>
      <c r="K19" s="17">
        <f t="shared" si="1"/>
        <v>0</v>
      </c>
      <c r="L19" s="20">
        <f t="shared" si="5"/>
        <v>70.738481012658227</v>
      </c>
      <c r="M19" s="147">
        <f t="shared" si="6"/>
        <v>-192.63833333333338</v>
      </c>
      <c r="N19" s="187"/>
      <c r="O19" s="184"/>
    </row>
    <row r="20" spans="1:15" ht="38.25" customHeight="1" x14ac:dyDescent="0.3">
      <c r="A20" s="3" t="s">
        <v>38</v>
      </c>
      <c r="B20" s="146" t="s">
        <v>6</v>
      </c>
      <c r="C20" s="146" t="s">
        <v>52</v>
      </c>
      <c r="D20" s="13">
        <v>913.33333333333337</v>
      </c>
      <c r="E20" s="95">
        <v>715.5</v>
      </c>
      <c r="F20" s="13">
        <v>916.66666666666663</v>
      </c>
      <c r="G20" s="95">
        <v>715.5</v>
      </c>
      <c r="H20" s="32">
        <f t="shared" si="3"/>
        <v>100.36496350364963</v>
      </c>
      <c r="I20" s="6">
        <f t="shared" si="0"/>
        <v>3.3333333333332575</v>
      </c>
      <c r="J20" s="14">
        <f t="shared" si="4"/>
        <v>100</v>
      </c>
      <c r="K20" s="17">
        <f t="shared" si="1"/>
        <v>0</v>
      </c>
      <c r="L20" s="20">
        <f t="shared" si="5"/>
        <v>78.054545454545448</v>
      </c>
      <c r="M20" s="147">
        <f t="shared" si="6"/>
        <v>-201.16666666666663</v>
      </c>
      <c r="N20" s="187"/>
      <c r="O20" s="184"/>
    </row>
    <row r="21" spans="1:15" ht="37.5" x14ac:dyDescent="0.3">
      <c r="A21" s="3" t="s">
        <v>16</v>
      </c>
      <c r="B21" s="146" t="s">
        <v>8</v>
      </c>
      <c r="C21" s="146" t="s">
        <v>52</v>
      </c>
      <c r="D21" s="13">
        <v>137</v>
      </c>
      <c r="E21" s="95">
        <v>115.25</v>
      </c>
      <c r="F21" s="13">
        <v>137</v>
      </c>
      <c r="G21" s="95">
        <v>115.25</v>
      </c>
      <c r="H21" s="32">
        <f t="shared" si="3"/>
        <v>100</v>
      </c>
      <c r="I21" s="6">
        <f t="shared" si="0"/>
        <v>0</v>
      </c>
      <c r="J21" s="14">
        <f t="shared" si="4"/>
        <v>100</v>
      </c>
      <c r="K21" s="17">
        <f t="shared" si="1"/>
        <v>0</v>
      </c>
      <c r="L21" s="20">
        <f t="shared" si="5"/>
        <v>84.12408759124088</v>
      </c>
      <c r="M21" s="147">
        <f t="shared" si="6"/>
        <v>-21.75</v>
      </c>
      <c r="N21" s="187"/>
      <c r="O21" s="184"/>
    </row>
    <row r="22" spans="1:15" ht="18.75" x14ac:dyDescent="0.3">
      <c r="A22" s="3" t="s">
        <v>39</v>
      </c>
      <c r="B22" s="146" t="s">
        <v>6</v>
      </c>
      <c r="C22" s="146"/>
      <c r="D22" s="13">
        <v>1033.3333333333333</v>
      </c>
      <c r="E22" s="95">
        <v>805.5</v>
      </c>
      <c r="F22" s="13">
        <v>1033.3333333333333</v>
      </c>
      <c r="G22" s="95">
        <v>805.5</v>
      </c>
      <c r="H22" s="32">
        <f t="shared" si="3"/>
        <v>100</v>
      </c>
      <c r="I22" s="6">
        <f t="shared" si="0"/>
        <v>0</v>
      </c>
      <c r="J22" s="14">
        <f t="shared" si="4"/>
        <v>100</v>
      </c>
      <c r="K22" s="17">
        <f t="shared" si="1"/>
        <v>0</v>
      </c>
      <c r="L22" s="20">
        <f t="shared" si="5"/>
        <v>77.951612903225808</v>
      </c>
      <c r="M22" s="147">
        <f t="shared" si="6"/>
        <v>-227.83333333333326</v>
      </c>
      <c r="N22" s="187"/>
      <c r="O22" s="184"/>
    </row>
    <row r="23" spans="1:15" ht="18.75" x14ac:dyDescent="0.3">
      <c r="A23" s="3" t="s">
        <v>17</v>
      </c>
      <c r="B23" s="146" t="s">
        <v>9</v>
      </c>
      <c r="C23" s="146"/>
      <c r="D23" s="13">
        <v>197</v>
      </c>
      <c r="E23" s="95">
        <v>185.5</v>
      </c>
      <c r="F23" s="13">
        <v>225</v>
      </c>
      <c r="G23" s="95">
        <v>180.5</v>
      </c>
      <c r="H23" s="33">
        <f t="shared" si="3"/>
        <v>114.21319796954315</v>
      </c>
      <c r="I23" s="28">
        <f t="shared" si="0"/>
        <v>28</v>
      </c>
      <c r="J23" s="14">
        <f t="shared" si="4"/>
        <v>97.304582210242586</v>
      </c>
      <c r="K23" s="17">
        <f t="shared" si="1"/>
        <v>-5</v>
      </c>
      <c r="L23" s="20">
        <f t="shared" si="5"/>
        <v>80.222222222222214</v>
      </c>
      <c r="M23" s="147">
        <f t="shared" si="6"/>
        <v>-44.5</v>
      </c>
      <c r="N23" s="18"/>
      <c r="O23" s="2"/>
    </row>
    <row r="24" spans="1:15" ht="18.75" x14ac:dyDescent="0.3">
      <c r="A24" s="3" t="s">
        <v>18</v>
      </c>
      <c r="B24" s="146" t="s">
        <v>6</v>
      </c>
      <c r="C24" s="146" t="s">
        <v>53</v>
      </c>
      <c r="D24" s="13">
        <v>112.33333333333333</v>
      </c>
      <c r="E24" s="95">
        <v>102.75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14">
        <f t="shared" si="4"/>
        <v>100</v>
      </c>
      <c r="K24" s="17">
        <f t="shared" si="1"/>
        <v>0</v>
      </c>
      <c r="L24" s="20">
        <f t="shared" si="5"/>
        <v>91.468842729970333</v>
      </c>
      <c r="M24" s="147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46" t="s">
        <v>6</v>
      </c>
      <c r="C25" s="146" t="s">
        <v>54</v>
      </c>
      <c r="D25" s="13">
        <v>441.66666666666669</v>
      </c>
      <c r="E25" s="95">
        <v>293.5</v>
      </c>
      <c r="F25" s="13">
        <v>441.66666666666669</v>
      </c>
      <c r="G25" s="95">
        <v>293.5</v>
      </c>
      <c r="H25" s="32">
        <f t="shared" si="3"/>
        <v>100</v>
      </c>
      <c r="I25" s="6">
        <f t="shared" si="0"/>
        <v>0</v>
      </c>
      <c r="J25" s="14">
        <f t="shared" si="4"/>
        <v>100</v>
      </c>
      <c r="K25" s="17">
        <f t="shared" si="1"/>
        <v>0</v>
      </c>
      <c r="L25" s="20">
        <f t="shared" si="5"/>
        <v>66.452830188679243</v>
      </c>
      <c r="M25" s="147">
        <f t="shared" si="6"/>
        <v>-148.16666666666669</v>
      </c>
      <c r="N25" s="18"/>
      <c r="O25" s="2"/>
    </row>
    <row r="26" spans="1:15" ht="56.25" x14ac:dyDescent="0.3">
      <c r="A26" s="3" t="s">
        <v>40</v>
      </c>
      <c r="B26" s="146" t="s">
        <v>6</v>
      </c>
      <c r="C26" s="146" t="s">
        <v>55</v>
      </c>
      <c r="D26" s="13">
        <v>440</v>
      </c>
      <c r="E26" s="95">
        <v>319</v>
      </c>
      <c r="F26" s="13">
        <v>440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100</v>
      </c>
      <c r="K26" s="17">
        <f t="shared" si="1"/>
        <v>0</v>
      </c>
      <c r="L26" s="20">
        <f t="shared" si="5"/>
        <v>72.5</v>
      </c>
      <c r="M26" s="147">
        <f t="shared" si="6"/>
        <v>-121</v>
      </c>
      <c r="N26" s="18"/>
      <c r="O26" s="2"/>
    </row>
    <row r="27" spans="1:15" ht="18.75" x14ac:dyDescent="0.3">
      <c r="A27" s="3" t="s">
        <v>20</v>
      </c>
      <c r="B27" s="146" t="s">
        <v>6</v>
      </c>
      <c r="C27" s="146" t="s">
        <v>56</v>
      </c>
      <c r="D27" s="13">
        <v>2220</v>
      </c>
      <c r="E27" s="95">
        <v>1033.5</v>
      </c>
      <c r="F27" s="13">
        <v>2220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46.554054054054056</v>
      </c>
      <c r="M27" s="147">
        <f t="shared" si="6"/>
        <v>-1186.5</v>
      </c>
      <c r="N27" s="18"/>
      <c r="O27" s="2"/>
    </row>
    <row r="28" spans="1:15" ht="18.75" x14ac:dyDescent="0.3">
      <c r="A28" s="3" t="s">
        <v>21</v>
      </c>
      <c r="B28" s="146" t="s">
        <v>6</v>
      </c>
      <c r="C28" s="146"/>
      <c r="D28" s="13">
        <v>59</v>
      </c>
      <c r="E28" s="95">
        <v>52</v>
      </c>
      <c r="F28" s="13">
        <v>59</v>
      </c>
      <c r="G28" s="95">
        <v>52</v>
      </c>
      <c r="H28" s="32">
        <f t="shared" si="3"/>
        <v>100</v>
      </c>
      <c r="I28" s="6">
        <f t="shared" si="0"/>
        <v>0</v>
      </c>
      <c r="J28" s="14">
        <f t="shared" si="4"/>
        <v>100</v>
      </c>
      <c r="K28" s="17">
        <f t="shared" si="1"/>
        <v>0</v>
      </c>
      <c r="L28" s="20">
        <f t="shared" si="5"/>
        <v>88.135593220338976</v>
      </c>
      <c r="M28" s="147">
        <f>G29-F29</f>
        <v>-789.31999999999971</v>
      </c>
      <c r="N28" s="18"/>
      <c r="O28" s="2"/>
    </row>
    <row r="29" spans="1:15" ht="18.75" x14ac:dyDescent="0.3">
      <c r="A29" s="3" t="s">
        <v>22</v>
      </c>
      <c r="B29" s="146" t="s">
        <v>6</v>
      </c>
      <c r="C29" s="146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47">
        <f>G29-F29</f>
        <v>-789.31999999999971</v>
      </c>
      <c r="N29" s="18"/>
      <c r="O29" s="2"/>
    </row>
    <row r="30" spans="1:15" ht="18.75" x14ac:dyDescent="0.3">
      <c r="A30" s="3" t="s">
        <v>23</v>
      </c>
      <c r="B30" s="146" t="s">
        <v>6</v>
      </c>
      <c r="C30" s="146" t="s">
        <v>58</v>
      </c>
      <c r="D30" s="13">
        <v>80.5</v>
      </c>
      <c r="E30" s="95">
        <v>59.5</v>
      </c>
      <c r="F30" s="13">
        <v>80.5</v>
      </c>
      <c r="G30" s="95">
        <v>59.5</v>
      </c>
      <c r="H30" s="32">
        <f t="shared" si="3"/>
        <v>100</v>
      </c>
      <c r="I30" s="6">
        <f t="shared" si="0"/>
        <v>0</v>
      </c>
      <c r="J30" s="14">
        <f t="shared" si="4"/>
        <v>100</v>
      </c>
      <c r="K30" s="17">
        <f t="shared" si="1"/>
        <v>0</v>
      </c>
      <c r="L30" s="20">
        <f t="shared" si="5"/>
        <v>73.91304347826086</v>
      </c>
      <c r="M30" s="147">
        <f>G31-F31</f>
        <v>-36.666666666666671</v>
      </c>
      <c r="N30" s="18"/>
      <c r="O30" s="2"/>
    </row>
    <row r="31" spans="1:15" ht="37.5" x14ac:dyDescent="0.3">
      <c r="A31" s="3" t="s">
        <v>24</v>
      </c>
      <c r="B31" s="146" t="s">
        <v>6</v>
      </c>
      <c r="C31" s="146"/>
      <c r="D31" s="13">
        <v>110.66666666666667</v>
      </c>
      <c r="E31" s="95">
        <v>74</v>
      </c>
      <c r="F31" s="13">
        <v>110.66666666666667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66.867469879518069</v>
      </c>
      <c r="M31" s="147">
        <f t="shared" ref="M31:M46" si="7">G31-F31</f>
        <v>-36.666666666666671</v>
      </c>
      <c r="N31" s="187">
        <f>SUM(L31:L32)/2</f>
        <v>70.636115892139998</v>
      </c>
      <c r="O31" s="184">
        <f>SUM(M31:M32)/2</f>
        <v>-32.308333333333337</v>
      </c>
    </row>
    <row r="32" spans="1:15" ht="37.5" x14ac:dyDescent="0.3">
      <c r="A32" s="3" t="s">
        <v>0</v>
      </c>
      <c r="B32" s="146" t="s">
        <v>6</v>
      </c>
      <c r="C32" s="146"/>
      <c r="D32" s="13">
        <v>109.2</v>
      </c>
      <c r="E32" s="95">
        <v>81.25</v>
      </c>
      <c r="F32" s="13">
        <v>109.2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47">
        <f t="shared" si="5"/>
        <v>74.404761904761912</v>
      </c>
      <c r="M32" s="147">
        <f t="shared" si="7"/>
        <v>-27.950000000000003</v>
      </c>
      <c r="N32" s="187"/>
      <c r="O32" s="184"/>
    </row>
    <row r="33" spans="1:15" ht="18.75" x14ac:dyDescent="0.3">
      <c r="A33" s="3" t="s">
        <v>25</v>
      </c>
      <c r="B33" s="146" t="s">
        <v>6</v>
      </c>
      <c r="C33" s="146" t="s">
        <v>53</v>
      </c>
      <c r="D33" s="13">
        <v>138.66666666666666</v>
      </c>
      <c r="E33" s="95">
        <v>101</v>
      </c>
      <c r="F33" s="13">
        <v>143.33333333333334</v>
      </c>
      <c r="G33" s="95">
        <v>101</v>
      </c>
      <c r="H33" s="33">
        <f t="shared" si="3"/>
        <v>103.36538461538463</v>
      </c>
      <c r="I33" s="28">
        <f t="shared" si="0"/>
        <v>4.6666666666666856</v>
      </c>
      <c r="J33" s="14">
        <f t="shared" si="4"/>
        <v>100</v>
      </c>
      <c r="K33" s="17">
        <f t="shared" si="1"/>
        <v>0</v>
      </c>
      <c r="L33" s="20">
        <f t="shared" si="5"/>
        <v>70.465116279069761</v>
      </c>
      <c r="M33" s="147">
        <f t="shared" si="7"/>
        <v>-42.333333333333343</v>
      </c>
      <c r="N33" s="187">
        <f>SUM(L33:L38)/6</f>
        <v>79.425975014498775</v>
      </c>
      <c r="O33" s="184">
        <f>SUM(M33:M38)/6</f>
        <v>-27.172777777777782</v>
      </c>
    </row>
    <row r="34" spans="1:15" ht="18.75" x14ac:dyDescent="0.3">
      <c r="A34" s="3" t="s">
        <v>63</v>
      </c>
      <c r="B34" s="146" t="s">
        <v>6</v>
      </c>
      <c r="C34" s="146"/>
      <c r="D34" s="13">
        <v>82</v>
      </c>
      <c r="E34" s="95">
        <v>70</v>
      </c>
      <c r="F34" s="13">
        <v>83.666666666666671</v>
      </c>
      <c r="G34" s="95">
        <v>70</v>
      </c>
      <c r="H34" s="32">
        <f t="shared" si="3"/>
        <v>102.03252032520327</v>
      </c>
      <c r="I34" s="6">
        <f t="shared" si="0"/>
        <v>1.6666666666666714</v>
      </c>
      <c r="J34" s="14">
        <f t="shared" si="4"/>
        <v>100</v>
      </c>
      <c r="K34" s="17">
        <f t="shared" si="1"/>
        <v>0</v>
      </c>
      <c r="L34" s="20">
        <f t="shared" si="5"/>
        <v>83.665338645418316</v>
      </c>
      <c r="M34" s="147">
        <f t="shared" si="7"/>
        <v>-13.666666666666671</v>
      </c>
      <c r="N34" s="187"/>
      <c r="O34" s="184"/>
    </row>
    <row r="35" spans="1:15" ht="18.75" x14ac:dyDescent="0.3">
      <c r="A35" s="3" t="s">
        <v>26</v>
      </c>
      <c r="B35" s="146" t="s">
        <v>6</v>
      </c>
      <c r="C35" s="146" t="s">
        <v>59</v>
      </c>
      <c r="D35" s="13">
        <v>77.666666666666671</v>
      </c>
      <c r="E35" s="95">
        <v>73</v>
      </c>
      <c r="F35" s="13">
        <v>80.333333333333329</v>
      </c>
      <c r="G35" s="95">
        <v>73</v>
      </c>
      <c r="H35" s="33">
        <f t="shared" si="3"/>
        <v>103.43347639484976</v>
      </c>
      <c r="I35" s="28">
        <f t="shared" si="0"/>
        <v>2.6666666666666572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47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46" t="s">
        <v>6</v>
      </c>
      <c r="C36" s="146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47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46" t="s">
        <v>6</v>
      </c>
      <c r="C37" s="146" t="s">
        <v>45</v>
      </c>
      <c r="D37" s="13">
        <v>149.83333333333334</v>
      </c>
      <c r="E37" s="95">
        <v>106.63</v>
      </c>
      <c r="F37" s="13">
        <v>149.83333333333334</v>
      </c>
      <c r="G37" s="95">
        <v>106.63</v>
      </c>
      <c r="H37" s="32">
        <f t="shared" si="3"/>
        <v>100</v>
      </c>
      <c r="I37" s="6">
        <f t="shared" si="0"/>
        <v>0</v>
      </c>
      <c r="J37" s="14">
        <f t="shared" si="4"/>
        <v>100</v>
      </c>
      <c r="K37" s="17">
        <f t="shared" si="1"/>
        <v>0</v>
      </c>
      <c r="L37" s="20">
        <f t="shared" si="5"/>
        <v>71.165739710789751</v>
      </c>
      <c r="M37" s="147">
        <f t="shared" si="7"/>
        <v>-43.203333333333347</v>
      </c>
      <c r="N37" s="187"/>
      <c r="O37" s="184"/>
    </row>
    <row r="38" spans="1:15" ht="18.75" x14ac:dyDescent="0.3">
      <c r="A38" s="3" t="s">
        <v>44</v>
      </c>
      <c r="B38" s="146" t="s">
        <v>6</v>
      </c>
      <c r="C38" s="146" t="s">
        <v>41</v>
      </c>
      <c r="D38" s="13">
        <v>157.16666666666666</v>
      </c>
      <c r="E38" s="95">
        <v>107</v>
      </c>
      <c r="F38" s="13">
        <v>157.16666666666666</v>
      </c>
      <c r="G38" s="95">
        <v>107</v>
      </c>
      <c r="H38" s="32">
        <f t="shared" si="3"/>
        <v>100</v>
      </c>
      <c r="I38" s="6">
        <f t="shared" si="0"/>
        <v>0</v>
      </c>
      <c r="J38" s="14">
        <f t="shared" si="4"/>
        <v>100</v>
      </c>
      <c r="K38" s="17">
        <f t="shared" si="1"/>
        <v>0</v>
      </c>
      <c r="L38" s="20">
        <f t="shared" si="5"/>
        <v>68.080593849416758</v>
      </c>
      <c r="M38" s="147">
        <f t="shared" si="7"/>
        <v>-50.166666666666657</v>
      </c>
      <c r="N38" s="187"/>
      <c r="O38" s="184"/>
    </row>
    <row r="39" spans="1:15" ht="18.75" x14ac:dyDescent="0.3">
      <c r="A39" s="3" t="s">
        <v>27</v>
      </c>
      <c r="B39" s="146" t="s">
        <v>6</v>
      </c>
      <c r="C39" s="146"/>
      <c r="D39" s="13">
        <v>95.5</v>
      </c>
      <c r="E39" s="95">
        <v>98.25</v>
      </c>
      <c r="F39" s="13">
        <v>107</v>
      </c>
      <c r="G39" s="95">
        <v>98.25</v>
      </c>
      <c r="H39" s="33">
        <f t="shared" si="3"/>
        <v>112.04188481675392</v>
      </c>
      <c r="I39" s="28">
        <f t="shared" si="0"/>
        <v>11.5</v>
      </c>
      <c r="J39" s="14">
        <f t="shared" si="4"/>
        <v>100</v>
      </c>
      <c r="K39" s="17">
        <f t="shared" si="1"/>
        <v>0</v>
      </c>
      <c r="L39" s="20">
        <f t="shared" si="5"/>
        <v>91.822429906542055</v>
      </c>
      <c r="M39" s="147">
        <f t="shared" si="7"/>
        <v>-8.75</v>
      </c>
      <c r="N39" s="187">
        <f>SUM(L39:L45)/7</f>
        <v>88.930392456397584</v>
      </c>
      <c r="O39" s="184">
        <f>SUM(M39:M45)/7</f>
        <v>-20.714285714285715</v>
      </c>
    </row>
    <row r="40" spans="1:15" ht="18.75" x14ac:dyDescent="0.3">
      <c r="A40" s="3" t="s">
        <v>28</v>
      </c>
      <c r="B40" s="146" t="s">
        <v>6</v>
      </c>
      <c r="C40" s="146"/>
      <c r="D40" s="13">
        <v>128</v>
      </c>
      <c r="E40" s="95">
        <v>110.5</v>
      </c>
      <c r="F40" s="13">
        <v>128</v>
      </c>
      <c r="G40" s="95">
        <v>110.5</v>
      </c>
      <c r="H40" s="32">
        <f t="shared" si="3"/>
        <v>100</v>
      </c>
      <c r="I40" s="6">
        <f t="shared" si="0"/>
        <v>0</v>
      </c>
      <c r="J40" s="14">
        <f t="shared" si="4"/>
        <v>100</v>
      </c>
      <c r="K40" s="17">
        <f t="shared" si="1"/>
        <v>0</v>
      </c>
      <c r="L40" s="20">
        <f t="shared" si="5"/>
        <v>86.328125</v>
      </c>
      <c r="M40" s="147">
        <f t="shared" si="7"/>
        <v>-17.5</v>
      </c>
      <c r="N40" s="187"/>
      <c r="O40" s="184"/>
    </row>
    <row r="41" spans="1:15" ht="18.75" x14ac:dyDescent="0.3">
      <c r="A41" s="3" t="s">
        <v>29</v>
      </c>
      <c r="B41" s="146" t="s">
        <v>6</v>
      </c>
      <c r="C41" s="146"/>
      <c r="D41" s="13">
        <v>110.5</v>
      </c>
      <c r="E41" s="95">
        <v>101.25</v>
      </c>
      <c r="F41" s="13">
        <v>110.66666666666667</v>
      </c>
      <c r="G41" s="95">
        <v>101.25</v>
      </c>
      <c r="H41" s="32">
        <f t="shared" si="3"/>
        <v>100.15082956259427</v>
      </c>
      <c r="I41" s="6">
        <f t="shared" si="0"/>
        <v>0.1666666666666714</v>
      </c>
      <c r="J41" s="14">
        <f t="shared" si="4"/>
        <v>100</v>
      </c>
      <c r="K41" s="17">
        <f t="shared" si="1"/>
        <v>0</v>
      </c>
      <c r="L41" s="20">
        <f t="shared" si="5"/>
        <v>91.490963855421683</v>
      </c>
      <c r="M41" s="147">
        <f t="shared" si="7"/>
        <v>-9.4166666666666714</v>
      </c>
      <c r="N41" s="187"/>
      <c r="O41" s="184"/>
    </row>
    <row r="42" spans="1:15" ht="18.75" x14ac:dyDescent="0.3">
      <c r="A42" s="3" t="s">
        <v>30</v>
      </c>
      <c r="B42" s="146" t="s">
        <v>6</v>
      </c>
      <c r="C42" s="146"/>
      <c r="D42" s="13">
        <v>126.33333333333333</v>
      </c>
      <c r="E42" s="95">
        <v>122.5</v>
      </c>
      <c r="F42" s="13">
        <v>144.33333333333334</v>
      </c>
      <c r="G42" s="95">
        <v>122.5</v>
      </c>
      <c r="H42" s="32">
        <f t="shared" si="3"/>
        <v>114.24802110817942</v>
      </c>
      <c r="I42" s="6">
        <f t="shared" si="0"/>
        <v>18.000000000000014</v>
      </c>
      <c r="J42" s="14">
        <f t="shared" si="4"/>
        <v>100</v>
      </c>
      <c r="K42" s="17">
        <f t="shared" si="1"/>
        <v>0</v>
      </c>
      <c r="L42" s="20">
        <f t="shared" si="5"/>
        <v>84.872979214780599</v>
      </c>
      <c r="M42" s="147">
        <f t="shared" si="7"/>
        <v>-21.833333333333343</v>
      </c>
      <c r="N42" s="187"/>
      <c r="O42" s="184"/>
    </row>
    <row r="43" spans="1:15" ht="18.75" x14ac:dyDescent="0.3">
      <c r="A43" s="3" t="s">
        <v>64</v>
      </c>
      <c r="B43" s="146" t="s">
        <v>6</v>
      </c>
      <c r="C43" s="146"/>
      <c r="D43" s="13">
        <v>146</v>
      </c>
      <c r="E43" s="95">
        <v>122.5</v>
      </c>
      <c r="F43" s="13">
        <v>128.66666666666666</v>
      </c>
      <c r="G43" s="95">
        <v>122.5</v>
      </c>
      <c r="H43" s="33">
        <f t="shared" si="3"/>
        <v>88.127853881278526</v>
      </c>
      <c r="I43" s="28">
        <f t="shared" si="0"/>
        <v>-17.333333333333343</v>
      </c>
      <c r="J43" s="14">
        <f t="shared" si="4"/>
        <v>100</v>
      </c>
      <c r="K43" s="17">
        <f t="shared" si="1"/>
        <v>0</v>
      </c>
      <c r="L43" s="20">
        <f t="shared" si="5"/>
        <v>95.207253886010363</v>
      </c>
      <c r="M43" s="147">
        <f t="shared" si="7"/>
        <v>-6.1666666666666572</v>
      </c>
      <c r="N43" s="187"/>
      <c r="O43" s="184"/>
    </row>
    <row r="44" spans="1:15" ht="37.5" x14ac:dyDescent="0.3">
      <c r="A44" s="3" t="s">
        <v>31</v>
      </c>
      <c r="B44" s="146" t="s">
        <v>6</v>
      </c>
      <c r="C44" s="146" t="s">
        <v>52</v>
      </c>
      <c r="D44" s="13">
        <v>302.5</v>
      </c>
      <c r="E44" s="95">
        <v>257</v>
      </c>
      <c r="F44" s="13">
        <v>305.33333333333331</v>
      </c>
      <c r="G44" s="95">
        <v>257</v>
      </c>
      <c r="H44" s="32">
        <f t="shared" si="3"/>
        <v>100.93663911845729</v>
      </c>
      <c r="I44" s="6">
        <f t="shared" si="0"/>
        <v>2.8333333333333144</v>
      </c>
      <c r="J44" s="14">
        <f t="shared" si="4"/>
        <v>100</v>
      </c>
      <c r="K44" s="17">
        <f t="shared" si="1"/>
        <v>0</v>
      </c>
      <c r="L44" s="20">
        <f t="shared" si="5"/>
        <v>84.170305676855904</v>
      </c>
      <c r="M44" s="147">
        <f t="shared" si="7"/>
        <v>-48.333333333333314</v>
      </c>
      <c r="N44" s="187"/>
      <c r="O44" s="184"/>
    </row>
    <row r="45" spans="1:15" ht="37.5" x14ac:dyDescent="0.3">
      <c r="A45" s="3" t="s">
        <v>46</v>
      </c>
      <c r="B45" s="146" t="s">
        <v>6</v>
      </c>
      <c r="C45" s="146" t="s">
        <v>52</v>
      </c>
      <c r="D45" s="13">
        <v>334.5</v>
      </c>
      <c r="E45" s="95">
        <v>269.25</v>
      </c>
      <c r="F45" s="13">
        <v>290</v>
      </c>
      <c r="G45" s="95">
        <v>257</v>
      </c>
      <c r="H45" s="32">
        <f t="shared" si="3"/>
        <v>86.696562032884898</v>
      </c>
      <c r="I45" s="6">
        <f t="shared" si="0"/>
        <v>-44.5</v>
      </c>
      <c r="J45" s="14">
        <f t="shared" si="4"/>
        <v>95.450324976787371</v>
      </c>
      <c r="K45" s="17">
        <f t="shared" si="1"/>
        <v>-12.25</v>
      </c>
      <c r="L45" s="20">
        <f t="shared" si="5"/>
        <v>88.620689655172413</v>
      </c>
      <c r="M45" s="147">
        <f t="shared" si="7"/>
        <v>-33</v>
      </c>
      <c r="N45" s="187"/>
      <c r="O45" s="184"/>
    </row>
    <row r="46" spans="1:15" ht="18.75" x14ac:dyDescent="0.3">
      <c r="A46" s="3" t="s">
        <v>32</v>
      </c>
      <c r="B46" s="146" t="s">
        <v>6</v>
      </c>
      <c r="C46" s="146" t="s">
        <v>60</v>
      </c>
      <c r="D46" s="13">
        <v>320.66666666666669</v>
      </c>
      <c r="E46" s="95">
        <v>213.5</v>
      </c>
      <c r="F46" s="13">
        <v>346.33333333333331</v>
      </c>
      <c r="G46" s="95">
        <v>213.5</v>
      </c>
      <c r="H46" s="33">
        <f t="shared" si="3"/>
        <v>108.00415800415799</v>
      </c>
      <c r="I46" s="28">
        <f t="shared" si="0"/>
        <v>25.666666666666629</v>
      </c>
      <c r="J46" s="14">
        <f t="shared" si="4"/>
        <v>100</v>
      </c>
      <c r="K46" s="17">
        <f t="shared" si="1"/>
        <v>0</v>
      </c>
      <c r="L46" s="20">
        <f t="shared" si="5"/>
        <v>61.645813282001924</v>
      </c>
      <c r="M46" s="147">
        <f t="shared" si="7"/>
        <v>-132.83333333333331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82.674653680864949</v>
      </c>
      <c r="M47" s="19">
        <f>SUM(M6:M46)/39</f>
        <v>-140.71619658119653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S34" sqref="S3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49"/>
      <c r="D4" s="175" t="s">
        <v>1</v>
      </c>
      <c r="E4" s="175"/>
      <c r="F4" s="175"/>
      <c r="G4" s="175"/>
      <c r="H4" s="175" t="s">
        <v>102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50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50"/>
      <c r="D6" s="190">
        <v>46176</v>
      </c>
      <c r="E6" s="183"/>
      <c r="F6" s="190">
        <v>46183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4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51" t="s">
        <v>6</v>
      </c>
      <c r="C7" s="151" t="s">
        <v>45</v>
      </c>
      <c r="D7" s="13">
        <v>0</v>
      </c>
      <c r="E7" s="95">
        <v>0</v>
      </c>
      <c r="F7" s="13">
        <v>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48">
        <v>0</v>
      </c>
      <c r="M7" s="148">
        <f t="shared" ref="M7:M16" si="2">G7-F7</f>
        <v>0</v>
      </c>
      <c r="N7" s="187">
        <f>SUM(L7:L12)/5</f>
        <v>83.67153220630091</v>
      </c>
      <c r="O7" s="184">
        <f>SUM(M7:M12)/5</f>
        <v>-185.16666666666669</v>
      </c>
    </row>
    <row r="8" spans="1:15" ht="18.75" x14ac:dyDescent="0.3">
      <c r="A8" s="3" t="s">
        <v>50</v>
      </c>
      <c r="B8" s="151" t="s">
        <v>6</v>
      </c>
      <c r="C8" s="151"/>
      <c r="D8" s="13">
        <v>1156.6666666666667</v>
      </c>
      <c r="E8" s="95">
        <v>850.5</v>
      </c>
      <c r="F8" s="13">
        <v>1156.6666666666667</v>
      </c>
      <c r="G8" s="95">
        <v>850.5</v>
      </c>
      <c r="H8" s="32">
        <f t="shared" ref="H8:H46" si="3">F8/D8*100</f>
        <v>100</v>
      </c>
      <c r="I8" s="6">
        <f t="shared" si="0"/>
        <v>0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73.530259365994226</v>
      </c>
      <c r="M8" s="148">
        <f t="shared" si="2"/>
        <v>-306.16666666666674</v>
      </c>
      <c r="N8" s="187"/>
      <c r="O8" s="184"/>
    </row>
    <row r="9" spans="1:15" ht="18.75" x14ac:dyDescent="0.3">
      <c r="A9" s="3" t="s">
        <v>10</v>
      </c>
      <c r="B9" s="151" t="s">
        <v>6</v>
      </c>
      <c r="C9" s="151"/>
      <c r="D9" s="13">
        <v>402</v>
      </c>
      <c r="E9" s="95">
        <v>387.5</v>
      </c>
      <c r="F9" s="13">
        <v>402</v>
      </c>
      <c r="G9" s="95">
        <v>401</v>
      </c>
      <c r="H9" s="32">
        <f t="shared" si="3"/>
        <v>100</v>
      </c>
      <c r="I9" s="6">
        <f t="shared" si="0"/>
        <v>0</v>
      </c>
      <c r="J9" s="28">
        <f t="shared" si="4"/>
        <v>103.48387096774194</v>
      </c>
      <c r="K9" s="34">
        <f t="shared" si="1"/>
        <v>13.5</v>
      </c>
      <c r="L9" s="20">
        <f t="shared" si="5"/>
        <v>99.75124378109453</v>
      </c>
      <c r="M9" s="148">
        <f t="shared" si="2"/>
        <v>-1</v>
      </c>
      <c r="N9" s="187"/>
      <c r="O9" s="184"/>
    </row>
    <row r="10" spans="1:15" ht="18.75" x14ac:dyDescent="0.3">
      <c r="A10" s="3" t="s">
        <v>7</v>
      </c>
      <c r="B10" s="151" t="s">
        <v>6</v>
      </c>
      <c r="C10" s="151"/>
      <c r="D10" s="13">
        <v>543.66666666666663</v>
      </c>
      <c r="E10" s="95">
        <v>455.5</v>
      </c>
      <c r="F10" s="13">
        <v>543.66666666666663</v>
      </c>
      <c r="G10" s="95">
        <v>455.5</v>
      </c>
      <c r="H10" s="32">
        <f t="shared" si="3"/>
        <v>100</v>
      </c>
      <c r="I10" s="6">
        <f t="shared" si="0"/>
        <v>0</v>
      </c>
      <c r="J10" s="14">
        <f t="shared" si="4"/>
        <v>100</v>
      </c>
      <c r="K10" s="17">
        <f t="shared" si="1"/>
        <v>0</v>
      </c>
      <c r="L10" s="20">
        <f t="shared" si="5"/>
        <v>83.782955242182709</v>
      </c>
      <c r="M10" s="148">
        <f t="shared" si="2"/>
        <v>-88.166666666666629</v>
      </c>
      <c r="N10" s="187"/>
      <c r="O10" s="184"/>
    </row>
    <row r="11" spans="1:15" ht="18.75" x14ac:dyDescent="0.3">
      <c r="A11" s="3" t="s">
        <v>11</v>
      </c>
      <c r="B11" s="151" t="s">
        <v>6</v>
      </c>
      <c r="C11" s="151"/>
      <c r="D11" s="13">
        <v>364.33333333333331</v>
      </c>
      <c r="E11" s="95">
        <v>365.5</v>
      </c>
      <c r="F11" s="13">
        <v>361</v>
      </c>
      <c r="G11" s="95">
        <v>371.5</v>
      </c>
      <c r="H11" s="32">
        <f t="shared" si="3"/>
        <v>99.08508691674291</v>
      </c>
      <c r="I11" s="6">
        <f t="shared" si="0"/>
        <v>-3.3333333333333144</v>
      </c>
      <c r="J11" s="14">
        <f t="shared" si="4"/>
        <v>101.64158686730507</v>
      </c>
      <c r="K11" s="17">
        <f t="shared" si="1"/>
        <v>6</v>
      </c>
      <c r="L11" s="20">
        <f t="shared" si="5"/>
        <v>102.90858725761774</v>
      </c>
      <c r="M11" s="148">
        <f t="shared" si="2"/>
        <v>10.5</v>
      </c>
      <c r="N11" s="187"/>
      <c r="O11" s="184"/>
    </row>
    <row r="12" spans="1:15" ht="18.75" x14ac:dyDescent="0.3">
      <c r="A12" s="3" t="s">
        <v>12</v>
      </c>
      <c r="B12" s="151" t="s">
        <v>6</v>
      </c>
      <c r="C12" s="151" t="s">
        <v>47</v>
      </c>
      <c r="D12" s="13">
        <v>1300</v>
      </c>
      <c r="E12" s="95">
        <v>614.5</v>
      </c>
      <c r="F12" s="13">
        <v>1300</v>
      </c>
      <c r="G12" s="95">
        <v>759</v>
      </c>
      <c r="H12" s="32">
        <f t="shared" si="3"/>
        <v>100</v>
      </c>
      <c r="I12" s="6">
        <f t="shared" si="0"/>
        <v>0</v>
      </c>
      <c r="J12" s="28">
        <f t="shared" si="4"/>
        <v>123.51505288852726</v>
      </c>
      <c r="K12" s="34">
        <f t="shared" si="1"/>
        <v>144.5</v>
      </c>
      <c r="L12" s="20">
        <f t="shared" si="5"/>
        <v>58.38461538461538</v>
      </c>
      <c r="M12" s="148">
        <f t="shared" si="2"/>
        <v>-541</v>
      </c>
      <c r="N12" s="187"/>
      <c r="O12" s="184"/>
    </row>
    <row r="13" spans="1:15" ht="57" customHeight="1" x14ac:dyDescent="0.3">
      <c r="A13" s="3" t="s">
        <v>13</v>
      </c>
      <c r="B13" s="151" t="s">
        <v>6</v>
      </c>
      <c r="C13" s="151" t="s">
        <v>51</v>
      </c>
      <c r="D13" s="13">
        <v>173</v>
      </c>
      <c r="E13" s="95">
        <v>179.5</v>
      </c>
      <c r="F13" s="13">
        <v>173</v>
      </c>
      <c r="G13" s="95">
        <v>193.5</v>
      </c>
      <c r="H13" s="32">
        <f t="shared" si="3"/>
        <v>100</v>
      </c>
      <c r="I13" s="11">
        <f t="shared" si="0"/>
        <v>0</v>
      </c>
      <c r="J13" s="27">
        <f t="shared" si="4"/>
        <v>107.79944289693593</v>
      </c>
      <c r="K13" s="79">
        <f t="shared" si="1"/>
        <v>14</v>
      </c>
      <c r="L13" s="20">
        <f t="shared" si="5"/>
        <v>111.84971098265896</v>
      </c>
      <c r="M13" s="148">
        <f t="shared" si="2"/>
        <v>20.5</v>
      </c>
      <c r="N13" s="18"/>
      <c r="O13" s="2"/>
    </row>
    <row r="14" spans="1:15" ht="18.75" x14ac:dyDescent="0.3">
      <c r="A14" s="3" t="s">
        <v>67</v>
      </c>
      <c r="B14" s="151" t="s">
        <v>6</v>
      </c>
      <c r="C14" s="151"/>
      <c r="D14" s="13">
        <v>412</v>
      </c>
      <c r="E14" s="95">
        <v>422.5</v>
      </c>
      <c r="F14" s="13">
        <v>412</v>
      </c>
      <c r="G14" s="95">
        <v>422.5</v>
      </c>
      <c r="H14" s="32">
        <f t="shared" si="3"/>
        <v>100</v>
      </c>
      <c r="I14" s="11">
        <f t="shared" si="0"/>
        <v>0</v>
      </c>
      <c r="J14" s="15">
        <f t="shared" si="4"/>
        <v>100</v>
      </c>
      <c r="K14" s="26">
        <f t="shared" si="1"/>
        <v>0</v>
      </c>
      <c r="L14" s="20">
        <f t="shared" si="5"/>
        <v>102.54854368932038</v>
      </c>
      <c r="M14" s="148">
        <f t="shared" si="2"/>
        <v>10.5</v>
      </c>
      <c r="N14" s="18"/>
      <c r="O14" s="2"/>
    </row>
    <row r="15" spans="1:15" ht="18.75" x14ac:dyDescent="0.3">
      <c r="A15" s="3" t="s">
        <v>14</v>
      </c>
      <c r="B15" s="151" t="s">
        <v>6</v>
      </c>
      <c r="C15" s="151"/>
      <c r="D15" s="13">
        <v>739.5</v>
      </c>
      <c r="E15" s="95">
        <v>507.5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101.47783251231527</v>
      </c>
      <c r="K15" s="26">
        <f t="shared" si="1"/>
        <v>7.5</v>
      </c>
      <c r="L15" s="20">
        <f t="shared" si="5"/>
        <v>69.641649763353612</v>
      </c>
      <c r="M15" s="148">
        <f t="shared" si="2"/>
        <v>-224.5</v>
      </c>
      <c r="N15" s="18"/>
      <c r="O15" s="2"/>
    </row>
    <row r="16" spans="1:15" ht="93.75" x14ac:dyDescent="0.3">
      <c r="A16" s="3" t="s">
        <v>15</v>
      </c>
      <c r="B16" s="151" t="s">
        <v>6</v>
      </c>
      <c r="C16" s="151" t="s">
        <v>65</v>
      </c>
      <c r="D16" s="13">
        <v>1554.3333333333333</v>
      </c>
      <c r="E16" s="95">
        <v>1308.5</v>
      </c>
      <c r="F16" s="13">
        <v>1554.3333333333333</v>
      </c>
      <c r="G16" s="95">
        <v>1308.5</v>
      </c>
      <c r="H16" s="32">
        <f t="shared" si="3"/>
        <v>100</v>
      </c>
      <c r="I16" s="11">
        <f t="shared" si="0"/>
        <v>0</v>
      </c>
      <c r="J16" s="14">
        <f t="shared" si="4"/>
        <v>100</v>
      </c>
      <c r="K16" s="17">
        <f t="shared" si="1"/>
        <v>0</v>
      </c>
      <c r="L16" s="20">
        <f t="shared" si="5"/>
        <v>84.184001715633713</v>
      </c>
      <c r="M16" s="148">
        <f t="shared" si="2"/>
        <v>-245.83333333333326</v>
      </c>
      <c r="N16" s="187">
        <f>SUM(L16:L22)/7</f>
        <v>86.590394046367493</v>
      </c>
      <c r="O16" s="184">
        <f>SUM(M16:M22)/7</f>
        <v>-106.93642857142855</v>
      </c>
    </row>
    <row r="17" spans="1:15" ht="18.75" x14ac:dyDescent="0.3">
      <c r="A17" s="3" t="s">
        <v>35</v>
      </c>
      <c r="B17" s="151" t="s">
        <v>8</v>
      </c>
      <c r="C17" s="151" t="s">
        <v>48</v>
      </c>
      <c r="D17" s="13">
        <v>200.5</v>
      </c>
      <c r="E17" s="95">
        <v>201.66500000000002</v>
      </c>
      <c r="F17" s="13">
        <v>214</v>
      </c>
      <c r="G17" s="95">
        <v>206.66500000000002</v>
      </c>
      <c r="H17" s="33">
        <f t="shared" si="3"/>
        <v>106.73316708229426</v>
      </c>
      <c r="I17" s="28">
        <f t="shared" si="0"/>
        <v>13.5</v>
      </c>
      <c r="J17" s="14">
        <f t="shared" si="4"/>
        <v>102.47935933354822</v>
      </c>
      <c r="K17" s="17">
        <f t="shared" si="1"/>
        <v>5</v>
      </c>
      <c r="L17" s="20">
        <f t="shared" si="5"/>
        <v>96.572429906542069</v>
      </c>
      <c r="M17" s="148">
        <f>G18-F18</f>
        <v>43.666666666666686</v>
      </c>
      <c r="N17" s="187"/>
      <c r="O17" s="184"/>
    </row>
    <row r="18" spans="1:15" ht="18.75" x14ac:dyDescent="0.3">
      <c r="A18" s="3" t="s">
        <v>36</v>
      </c>
      <c r="B18" s="151" t="s">
        <v>6</v>
      </c>
      <c r="C18" s="151" t="s">
        <v>41</v>
      </c>
      <c r="D18" s="13">
        <v>440</v>
      </c>
      <c r="E18" s="95">
        <v>497</v>
      </c>
      <c r="F18" s="13">
        <v>453.33333333333331</v>
      </c>
      <c r="G18" s="95">
        <v>497</v>
      </c>
      <c r="H18" s="33">
        <f t="shared" si="3"/>
        <v>103.03030303030303</v>
      </c>
      <c r="I18" s="28">
        <f t="shared" si="0"/>
        <v>13.333333333333314</v>
      </c>
      <c r="J18" s="14">
        <f t="shared" si="4"/>
        <v>100</v>
      </c>
      <c r="K18" s="17">
        <f t="shared" si="1"/>
        <v>0</v>
      </c>
      <c r="L18" s="20">
        <f t="shared" si="5"/>
        <v>109.63235294117648</v>
      </c>
      <c r="M18" s="148">
        <f t="shared" ref="M18:M27" si="6">G18-F18</f>
        <v>43.666666666666686</v>
      </c>
      <c r="N18" s="187"/>
      <c r="O18" s="184"/>
    </row>
    <row r="19" spans="1:15" ht="37.5" x14ac:dyDescent="0.3">
      <c r="A19" s="3" t="s">
        <v>37</v>
      </c>
      <c r="B19" s="151" t="s">
        <v>6</v>
      </c>
      <c r="C19" s="151" t="s">
        <v>52</v>
      </c>
      <c r="D19" s="13">
        <v>658.33333333333337</v>
      </c>
      <c r="E19" s="95">
        <v>465.69499999999999</v>
      </c>
      <c r="F19" s="13">
        <v>705</v>
      </c>
      <c r="G19" s="95">
        <v>465.69499999999999</v>
      </c>
      <c r="H19" s="33">
        <f t="shared" si="3"/>
        <v>107.0886075949367</v>
      </c>
      <c r="I19" s="28">
        <f t="shared" si="0"/>
        <v>46.666666666666629</v>
      </c>
      <c r="J19" s="14">
        <f t="shared" si="4"/>
        <v>100</v>
      </c>
      <c r="K19" s="17">
        <f t="shared" si="1"/>
        <v>0</v>
      </c>
      <c r="L19" s="20">
        <f t="shared" si="5"/>
        <v>66.05602836879433</v>
      </c>
      <c r="M19" s="148">
        <f t="shared" si="6"/>
        <v>-239.30500000000001</v>
      </c>
      <c r="N19" s="187"/>
      <c r="O19" s="184"/>
    </row>
    <row r="20" spans="1:15" ht="38.25" customHeight="1" x14ac:dyDescent="0.3">
      <c r="A20" s="3" t="s">
        <v>38</v>
      </c>
      <c r="B20" s="151" t="s">
        <v>6</v>
      </c>
      <c r="C20" s="151" t="s">
        <v>52</v>
      </c>
      <c r="D20" s="13">
        <v>916.66666666666663</v>
      </c>
      <c r="E20" s="95">
        <v>715.5</v>
      </c>
      <c r="F20" s="13">
        <v>816.66666666666663</v>
      </c>
      <c r="G20" s="95">
        <v>715.5</v>
      </c>
      <c r="H20" s="32">
        <f t="shared" si="3"/>
        <v>89.090909090909093</v>
      </c>
      <c r="I20" s="6">
        <f t="shared" si="0"/>
        <v>-100</v>
      </c>
      <c r="J20" s="14">
        <f t="shared" si="4"/>
        <v>100</v>
      </c>
      <c r="K20" s="17">
        <f t="shared" si="1"/>
        <v>0</v>
      </c>
      <c r="L20" s="20">
        <f t="shared" si="5"/>
        <v>87.612244897959187</v>
      </c>
      <c r="M20" s="148">
        <f t="shared" si="6"/>
        <v>-101.16666666666663</v>
      </c>
      <c r="N20" s="187"/>
      <c r="O20" s="184"/>
    </row>
    <row r="21" spans="1:15" ht="37.5" x14ac:dyDescent="0.3">
      <c r="A21" s="3" t="s">
        <v>16</v>
      </c>
      <c r="B21" s="151" t="s">
        <v>8</v>
      </c>
      <c r="C21" s="151" t="s">
        <v>52</v>
      </c>
      <c r="D21" s="13">
        <v>137</v>
      </c>
      <c r="E21" s="95">
        <v>115.25</v>
      </c>
      <c r="F21" s="13">
        <v>137</v>
      </c>
      <c r="G21" s="95">
        <v>115.25</v>
      </c>
      <c r="H21" s="32">
        <f t="shared" si="3"/>
        <v>100</v>
      </c>
      <c r="I21" s="6">
        <f t="shared" si="0"/>
        <v>0</v>
      </c>
      <c r="J21" s="14">
        <f t="shared" si="4"/>
        <v>100</v>
      </c>
      <c r="K21" s="17">
        <f t="shared" si="1"/>
        <v>0</v>
      </c>
      <c r="L21" s="20">
        <f t="shared" si="5"/>
        <v>84.12408759124088</v>
      </c>
      <c r="M21" s="148">
        <f t="shared" si="6"/>
        <v>-21.75</v>
      </c>
      <c r="N21" s="187"/>
      <c r="O21" s="184"/>
    </row>
    <row r="22" spans="1:15" ht="18.75" x14ac:dyDescent="0.3">
      <c r="A22" s="3" t="s">
        <v>39</v>
      </c>
      <c r="B22" s="151" t="s">
        <v>6</v>
      </c>
      <c r="C22" s="151"/>
      <c r="D22" s="13">
        <v>1033.3333333333333</v>
      </c>
      <c r="E22" s="95">
        <v>793.5</v>
      </c>
      <c r="F22" s="13">
        <v>1033.3333333333333</v>
      </c>
      <c r="G22" s="95">
        <v>805.5</v>
      </c>
      <c r="H22" s="32">
        <f t="shared" si="3"/>
        <v>100</v>
      </c>
      <c r="I22" s="6">
        <f t="shared" si="0"/>
        <v>0</v>
      </c>
      <c r="J22" s="14">
        <f t="shared" si="4"/>
        <v>101.51228733459357</v>
      </c>
      <c r="K22" s="17">
        <f t="shared" si="1"/>
        <v>12</v>
      </c>
      <c r="L22" s="20">
        <f t="shared" si="5"/>
        <v>77.951612903225808</v>
      </c>
      <c r="M22" s="148">
        <f t="shared" si="6"/>
        <v>-227.83333333333326</v>
      </c>
      <c r="N22" s="187"/>
      <c r="O22" s="184"/>
    </row>
    <row r="23" spans="1:15" ht="18.75" x14ac:dyDescent="0.3">
      <c r="A23" s="3" t="s">
        <v>17</v>
      </c>
      <c r="B23" s="151" t="s">
        <v>9</v>
      </c>
      <c r="C23" s="151"/>
      <c r="D23" s="13">
        <v>225</v>
      </c>
      <c r="E23" s="95">
        <v>184</v>
      </c>
      <c r="F23" s="13">
        <v>225</v>
      </c>
      <c r="G23" s="95">
        <v>178</v>
      </c>
      <c r="H23" s="32">
        <f t="shared" si="3"/>
        <v>100</v>
      </c>
      <c r="I23" s="6">
        <f t="shared" si="0"/>
        <v>0</v>
      </c>
      <c r="J23" s="14">
        <f t="shared" si="4"/>
        <v>96.739130434782609</v>
      </c>
      <c r="K23" s="17">
        <f t="shared" si="1"/>
        <v>-6</v>
      </c>
      <c r="L23" s="20">
        <f t="shared" si="5"/>
        <v>79.111111111111114</v>
      </c>
      <c r="M23" s="148">
        <f t="shared" si="6"/>
        <v>-47</v>
      </c>
      <c r="N23" s="18"/>
      <c r="O23" s="2"/>
    </row>
    <row r="24" spans="1:15" ht="18.75" x14ac:dyDescent="0.3">
      <c r="A24" s="3" t="s">
        <v>18</v>
      </c>
      <c r="B24" s="151" t="s">
        <v>6</v>
      </c>
      <c r="C24" s="151" t="s">
        <v>53</v>
      </c>
      <c r="D24" s="13">
        <v>112.33333333333333</v>
      </c>
      <c r="E24" s="95">
        <v>98.25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28">
        <f t="shared" si="4"/>
        <v>104.58015267175573</v>
      </c>
      <c r="K24" s="34">
        <f t="shared" si="1"/>
        <v>4.5</v>
      </c>
      <c r="L24" s="20">
        <f t="shared" si="5"/>
        <v>91.468842729970333</v>
      </c>
      <c r="M24" s="148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51" t="s">
        <v>6</v>
      </c>
      <c r="C25" s="151" t="s">
        <v>54</v>
      </c>
      <c r="D25" s="13">
        <v>441.66666666666669</v>
      </c>
      <c r="E25" s="95">
        <v>283.5</v>
      </c>
      <c r="F25" s="13">
        <v>406.66666666666669</v>
      </c>
      <c r="G25" s="95">
        <v>293.5</v>
      </c>
      <c r="H25" s="32">
        <f t="shared" si="3"/>
        <v>92.075471698113205</v>
      </c>
      <c r="I25" s="6">
        <f t="shared" si="0"/>
        <v>-35</v>
      </c>
      <c r="J25" s="28">
        <f t="shared" si="4"/>
        <v>103.52733686067019</v>
      </c>
      <c r="K25" s="34">
        <f t="shared" si="1"/>
        <v>10</v>
      </c>
      <c r="L25" s="20">
        <f t="shared" si="5"/>
        <v>72.172131147540981</v>
      </c>
      <c r="M25" s="148">
        <f t="shared" si="6"/>
        <v>-113.16666666666669</v>
      </c>
      <c r="N25" s="18"/>
      <c r="O25" s="2"/>
    </row>
    <row r="26" spans="1:15" ht="56.25" x14ac:dyDescent="0.3">
      <c r="A26" s="3" t="s">
        <v>40</v>
      </c>
      <c r="B26" s="151" t="s">
        <v>6</v>
      </c>
      <c r="C26" s="151" t="s">
        <v>55</v>
      </c>
      <c r="D26" s="13">
        <v>440</v>
      </c>
      <c r="E26" s="95">
        <v>339</v>
      </c>
      <c r="F26" s="13">
        <v>440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94.100294985250727</v>
      </c>
      <c r="K26" s="17">
        <f t="shared" si="1"/>
        <v>-20</v>
      </c>
      <c r="L26" s="20">
        <f t="shared" si="5"/>
        <v>72.5</v>
      </c>
      <c r="M26" s="148">
        <f t="shared" si="6"/>
        <v>-121</v>
      </c>
      <c r="N26" s="18"/>
      <c r="O26" s="2"/>
    </row>
    <row r="27" spans="1:15" ht="18.75" x14ac:dyDescent="0.3">
      <c r="A27" s="3" t="s">
        <v>20</v>
      </c>
      <c r="B27" s="151" t="s">
        <v>6</v>
      </c>
      <c r="C27" s="151" t="s">
        <v>56</v>
      </c>
      <c r="D27" s="13">
        <v>2220</v>
      </c>
      <c r="E27" s="95">
        <v>1033.5</v>
      </c>
      <c r="F27" s="13">
        <v>1786.6666666666667</v>
      </c>
      <c r="G27" s="95">
        <v>1033.5</v>
      </c>
      <c r="H27" s="32">
        <f t="shared" si="3"/>
        <v>80.48048048048048</v>
      </c>
      <c r="I27" s="6">
        <f t="shared" si="0"/>
        <v>-433.33333333333326</v>
      </c>
      <c r="J27" s="14">
        <f t="shared" si="4"/>
        <v>100</v>
      </c>
      <c r="K27" s="17">
        <f t="shared" si="1"/>
        <v>0</v>
      </c>
      <c r="L27" s="20">
        <f t="shared" si="5"/>
        <v>57.845149253731343</v>
      </c>
      <c r="M27" s="148">
        <f t="shared" si="6"/>
        <v>-753.16666666666674</v>
      </c>
      <c r="N27" s="18"/>
      <c r="O27" s="2"/>
    </row>
    <row r="28" spans="1:15" ht="18.75" x14ac:dyDescent="0.3">
      <c r="A28" s="3" t="s">
        <v>21</v>
      </c>
      <c r="B28" s="151" t="s">
        <v>6</v>
      </c>
      <c r="C28" s="151"/>
      <c r="D28" s="13">
        <v>59</v>
      </c>
      <c r="E28" s="95">
        <v>49.5</v>
      </c>
      <c r="F28" s="13">
        <v>49</v>
      </c>
      <c r="G28" s="95">
        <v>52</v>
      </c>
      <c r="H28" s="32">
        <f t="shared" si="3"/>
        <v>83.050847457627114</v>
      </c>
      <c r="I28" s="6">
        <f t="shared" si="0"/>
        <v>-10</v>
      </c>
      <c r="J28" s="28">
        <f t="shared" si="4"/>
        <v>105.05050505050507</v>
      </c>
      <c r="K28" s="34">
        <f t="shared" si="1"/>
        <v>2.5</v>
      </c>
      <c r="L28" s="20">
        <f t="shared" si="5"/>
        <v>106.12244897959184</v>
      </c>
      <c r="M28" s="148">
        <f>G29-F29</f>
        <v>-789.31999999999971</v>
      </c>
      <c r="N28" s="18"/>
      <c r="O28" s="2"/>
    </row>
    <row r="29" spans="1:15" ht="18.75" x14ac:dyDescent="0.3">
      <c r="A29" s="3" t="s">
        <v>22</v>
      </c>
      <c r="B29" s="151" t="s">
        <v>6</v>
      </c>
      <c r="C29" s="151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48">
        <f>G29-F29</f>
        <v>-789.31999999999971</v>
      </c>
      <c r="N29" s="18"/>
      <c r="O29" s="2"/>
    </row>
    <row r="30" spans="1:15" ht="18.75" x14ac:dyDescent="0.3">
      <c r="A30" s="3" t="s">
        <v>23</v>
      </c>
      <c r="B30" s="151" t="s">
        <v>6</v>
      </c>
      <c r="C30" s="151" t="s">
        <v>58</v>
      </c>
      <c r="D30" s="13">
        <v>80.5</v>
      </c>
      <c r="E30" s="95">
        <v>59.5</v>
      </c>
      <c r="F30" s="13">
        <v>66.333333333333329</v>
      </c>
      <c r="G30" s="95">
        <v>59.5</v>
      </c>
      <c r="H30" s="32">
        <f t="shared" si="3"/>
        <v>82.401656314699792</v>
      </c>
      <c r="I30" s="6">
        <f t="shared" si="0"/>
        <v>-14.166666666666671</v>
      </c>
      <c r="J30" s="14">
        <f t="shared" si="4"/>
        <v>100</v>
      </c>
      <c r="K30" s="17">
        <f t="shared" si="1"/>
        <v>0</v>
      </c>
      <c r="L30" s="20">
        <f t="shared" si="5"/>
        <v>89.698492462311563</v>
      </c>
      <c r="M30" s="148">
        <f>G31-F31</f>
        <v>-36.666666666666671</v>
      </c>
      <c r="N30" s="18"/>
      <c r="O30" s="2"/>
    </row>
    <row r="31" spans="1:15" ht="37.5" x14ac:dyDescent="0.3">
      <c r="A31" s="3" t="s">
        <v>24</v>
      </c>
      <c r="B31" s="151" t="s">
        <v>6</v>
      </c>
      <c r="C31" s="151"/>
      <c r="D31" s="13">
        <v>110.66666666666667</v>
      </c>
      <c r="E31" s="95">
        <v>74</v>
      </c>
      <c r="F31" s="13">
        <v>110.66666666666667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66.867469879518069</v>
      </c>
      <c r="M31" s="148">
        <f t="shared" ref="M31:M46" si="7">G31-F31</f>
        <v>-36.666666666666671</v>
      </c>
      <c r="N31" s="187">
        <f>SUM(L31:L32)/2</f>
        <v>70.636115892139998</v>
      </c>
      <c r="O31" s="184">
        <f>SUM(M31:M32)/2</f>
        <v>-32.308333333333337</v>
      </c>
    </row>
    <row r="32" spans="1:15" ht="37.5" x14ac:dyDescent="0.3">
      <c r="A32" s="3" t="s">
        <v>0</v>
      </c>
      <c r="B32" s="151" t="s">
        <v>6</v>
      </c>
      <c r="C32" s="151"/>
      <c r="D32" s="13">
        <v>109.2</v>
      </c>
      <c r="E32" s="95">
        <v>81.25</v>
      </c>
      <c r="F32" s="13">
        <v>109.2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48">
        <f t="shared" si="5"/>
        <v>74.404761904761912</v>
      </c>
      <c r="M32" s="148">
        <f t="shared" si="7"/>
        <v>-27.950000000000003</v>
      </c>
      <c r="N32" s="187"/>
      <c r="O32" s="184"/>
    </row>
    <row r="33" spans="1:15" ht="18.75" x14ac:dyDescent="0.3">
      <c r="A33" s="3" t="s">
        <v>25</v>
      </c>
      <c r="B33" s="151" t="s">
        <v>6</v>
      </c>
      <c r="C33" s="151" t="s">
        <v>53</v>
      </c>
      <c r="D33" s="13">
        <v>143.33333333333334</v>
      </c>
      <c r="E33" s="95">
        <v>101</v>
      </c>
      <c r="F33" s="13">
        <v>143.33333333333334</v>
      </c>
      <c r="G33" s="95">
        <v>101</v>
      </c>
      <c r="H33" s="32">
        <f t="shared" si="3"/>
        <v>100</v>
      </c>
      <c r="I33" s="6">
        <f t="shared" si="0"/>
        <v>0</v>
      </c>
      <c r="J33" s="14">
        <f t="shared" si="4"/>
        <v>100</v>
      </c>
      <c r="K33" s="17">
        <f t="shared" si="1"/>
        <v>0</v>
      </c>
      <c r="L33" s="20">
        <f t="shared" si="5"/>
        <v>70.465116279069761</v>
      </c>
      <c r="M33" s="148">
        <f t="shared" si="7"/>
        <v>-42.333333333333343</v>
      </c>
      <c r="N33" s="187">
        <f>SUM(L33:L38)/6</f>
        <v>79.734982793408619</v>
      </c>
      <c r="O33" s="184">
        <f>SUM(M33:M38)/6</f>
        <v>-26.478333333333335</v>
      </c>
    </row>
    <row r="34" spans="1:15" ht="18.75" x14ac:dyDescent="0.3">
      <c r="A34" s="3" t="s">
        <v>63</v>
      </c>
      <c r="B34" s="151" t="s">
        <v>6</v>
      </c>
      <c r="C34" s="151"/>
      <c r="D34" s="13">
        <v>83.666666666666671</v>
      </c>
      <c r="E34" s="95">
        <v>70</v>
      </c>
      <c r="F34" s="13">
        <v>83.666666666666671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83.665338645418316</v>
      </c>
      <c r="M34" s="148">
        <f t="shared" si="7"/>
        <v>-13.666666666666671</v>
      </c>
      <c r="N34" s="187"/>
      <c r="O34" s="184"/>
    </row>
    <row r="35" spans="1:15" ht="18.75" x14ac:dyDescent="0.3">
      <c r="A35" s="3" t="s">
        <v>26</v>
      </c>
      <c r="B35" s="151" t="s">
        <v>6</v>
      </c>
      <c r="C35" s="151" t="s">
        <v>59</v>
      </c>
      <c r="D35" s="13">
        <v>80.333333333333329</v>
      </c>
      <c r="E35" s="95">
        <v>73</v>
      </c>
      <c r="F35" s="13">
        <v>80.333333333333329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48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51" t="s">
        <v>6</v>
      </c>
      <c r="C36" s="151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48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51" t="s">
        <v>6</v>
      </c>
      <c r="C37" s="151" t="s">
        <v>45</v>
      </c>
      <c r="D37" s="13">
        <v>149.83333333333334</v>
      </c>
      <c r="E37" s="95">
        <v>84.63</v>
      </c>
      <c r="F37" s="13">
        <v>149.83333333333334</v>
      </c>
      <c r="G37" s="95">
        <v>106.63</v>
      </c>
      <c r="H37" s="32">
        <f t="shared" si="3"/>
        <v>100</v>
      </c>
      <c r="I37" s="6">
        <f t="shared" si="0"/>
        <v>0</v>
      </c>
      <c r="J37" s="28">
        <f t="shared" si="4"/>
        <v>125.9955098664776</v>
      </c>
      <c r="K37" s="34">
        <f t="shared" si="1"/>
        <v>22</v>
      </c>
      <c r="L37" s="20">
        <f t="shared" si="5"/>
        <v>71.165739710789751</v>
      </c>
      <c r="M37" s="148">
        <f t="shared" si="7"/>
        <v>-43.203333333333347</v>
      </c>
      <c r="N37" s="187"/>
      <c r="O37" s="184"/>
    </row>
    <row r="38" spans="1:15" ht="18.75" x14ac:dyDescent="0.3">
      <c r="A38" s="3" t="s">
        <v>44</v>
      </c>
      <c r="B38" s="151" t="s">
        <v>6</v>
      </c>
      <c r="C38" s="151" t="s">
        <v>41</v>
      </c>
      <c r="D38" s="13">
        <v>157.16666666666666</v>
      </c>
      <c r="E38" s="95">
        <v>117.5</v>
      </c>
      <c r="F38" s="13">
        <v>153</v>
      </c>
      <c r="G38" s="95">
        <v>107</v>
      </c>
      <c r="H38" s="32">
        <f t="shared" si="3"/>
        <v>97.348886532343599</v>
      </c>
      <c r="I38" s="6">
        <f t="shared" si="0"/>
        <v>-4.1666666666666572</v>
      </c>
      <c r="J38" s="14">
        <f t="shared" si="4"/>
        <v>91.063829787234042</v>
      </c>
      <c r="K38" s="17">
        <f t="shared" si="1"/>
        <v>-10.5</v>
      </c>
      <c r="L38" s="20">
        <f t="shared" si="5"/>
        <v>69.93464052287581</v>
      </c>
      <c r="M38" s="148">
        <f t="shared" si="7"/>
        <v>-46</v>
      </c>
      <c r="N38" s="187"/>
      <c r="O38" s="184"/>
    </row>
    <row r="39" spans="1:15" ht="18.75" x14ac:dyDescent="0.3">
      <c r="A39" s="3" t="s">
        <v>27</v>
      </c>
      <c r="B39" s="151" t="s">
        <v>6</v>
      </c>
      <c r="C39" s="151"/>
      <c r="D39" s="13">
        <v>107</v>
      </c>
      <c r="E39" s="95">
        <v>90.75</v>
      </c>
      <c r="F39" s="13">
        <v>95.5</v>
      </c>
      <c r="G39" s="95">
        <v>98.25</v>
      </c>
      <c r="H39" s="32">
        <f t="shared" si="3"/>
        <v>89.252336448598129</v>
      </c>
      <c r="I39" s="6">
        <f t="shared" si="0"/>
        <v>-11.5</v>
      </c>
      <c r="J39" s="28">
        <f t="shared" si="4"/>
        <v>108.26446280991735</v>
      </c>
      <c r="K39" s="34">
        <f t="shared" si="1"/>
        <v>7.5</v>
      </c>
      <c r="L39" s="20">
        <f t="shared" si="5"/>
        <v>102.87958115183247</v>
      </c>
      <c r="M39" s="148">
        <f t="shared" si="7"/>
        <v>2.75</v>
      </c>
      <c r="N39" s="187">
        <f>SUM(L39:L45)/7</f>
        <v>92.95258430232262</v>
      </c>
      <c r="O39" s="184">
        <f>SUM(M39:M45)/7</f>
        <v>-10.88095238095238</v>
      </c>
    </row>
    <row r="40" spans="1:15" ht="18.75" x14ac:dyDescent="0.3">
      <c r="A40" s="3" t="s">
        <v>28</v>
      </c>
      <c r="B40" s="151" t="s">
        <v>6</v>
      </c>
      <c r="C40" s="151"/>
      <c r="D40" s="13">
        <v>128</v>
      </c>
      <c r="E40" s="95">
        <v>96.5</v>
      </c>
      <c r="F40" s="13">
        <v>131</v>
      </c>
      <c r="G40" s="95">
        <v>110.5</v>
      </c>
      <c r="H40" s="32">
        <f t="shared" si="3"/>
        <v>102.34375</v>
      </c>
      <c r="I40" s="6">
        <f t="shared" si="0"/>
        <v>3</v>
      </c>
      <c r="J40" s="28">
        <f t="shared" si="4"/>
        <v>114.5077720207254</v>
      </c>
      <c r="K40" s="34">
        <f t="shared" si="1"/>
        <v>14</v>
      </c>
      <c r="L40" s="20">
        <f t="shared" si="5"/>
        <v>84.351145038167942</v>
      </c>
      <c r="M40" s="148">
        <f t="shared" si="7"/>
        <v>-20.5</v>
      </c>
      <c r="N40" s="187"/>
      <c r="O40" s="184"/>
    </row>
    <row r="41" spans="1:15" ht="18.75" x14ac:dyDescent="0.3">
      <c r="A41" s="3" t="s">
        <v>29</v>
      </c>
      <c r="B41" s="151" t="s">
        <v>6</v>
      </c>
      <c r="C41" s="151"/>
      <c r="D41" s="13">
        <v>110.66666666666667</v>
      </c>
      <c r="E41" s="95">
        <v>87.75</v>
      </c>
      <c r="F41" s="13">
        <v>110.5</v>
      </c>
      <c r="G41" s="95">
        <v>101.25</v>
      </c>
      <c r="H41" s="32">
        <f t="shared" si="3"/>
        <v>99.849397590361448</v>
      </c>
      <c r="I41" s="6">
        <f t="shared" si="0"/>
        <v>-0.1666666666666714</v>
      </c>
      <c r="J41" s="28">
        <f t="shared" si="4"/>
        <v>115.38461538461537</v>
      </c>
      <c r="K41" s="34">
        <f t="shared" si="1"/>
        <v>13.5</v>
      </c>
      <c r="L41" s="20">
        <f t="shared" si="5"/>
        <v>91.628959276018094</v>
      </c>
      <c r="M41" s="148">
        <f t="shared" si="7"/>
        <v>-9.25</v>
      </c>
      <c r="N41" s="187"/>
      <c r="O41" s="184"/>
    </row>
    <row r="42" spans="1:15" ht="18.75" x14ac:dyDescent="0.3">
      <c r="A42" s="3" t="s">
        <v>30</v>
      </c>
      <c r="B42" s="151" t="s">
        <v>6</v>
      </c>
      <c r="C42" s="151"/>
      <c r="D42" s="13">
        <v>144.33333333333334</v>
      </c>
      <c r="E42" s="95">
        <v>111.5</v>
      </c>
      <c r="F42" s="13">
        <v>145</v>
      </c>
      <c r="G42" s="95">
        <v>122.5</v>
      </c>
      <c r="H42" s="32">
        <f t="shared" si="3"/>
        <v>100.46189376443418</v>
      </c>
      <c r="I42" s="6">
        <f t="shared" si="0"/>
        <v>0.66666666666665719</v>
      </c>
      <c r="J42" s="28">
        <f t="shared" si="4"/>
        <v>109.86547085201795</v>
      </c>
      <c r="K42" s="34">
        <f t="shared" si="1"/>
        <v>11</v>
      </c>
      <c r="L42" s="20">
        <f t="shared" si="5"/>
        <v>84.482758620689651</v>
      </c>
      <c r="M42" s="148">
        <f t="shared" si="7"/>
        <v>-22.5</v>
      </c>
      <c r="N42" s="187"/>
      <c r="O42" s="184"/>
    </row>
    <row r="43" spans="1:15" ht="18.75" x14ac:dyDescent="0.3">
      <c r="A43" s="3" t="s">
        <v>64</v>
      </c>
      <c r="B43" s="151" t="s">
        <v>6</v>
      </c>
      <c r="C43" s="151"/>
      <c r="D43" s="13">
        <v>128.66666666666666</v>
      </c>
      <c r="E43" s="95">
        <v>94.5</v>
      </c>
      <c r="F43" s="13">
        <v>128.66666666666666</v>
      </c>
      <c r="G43" s="95">
        <v>116.5</v>
      </c>
      <c r="H43" s="32">
        <f t="shared" si="3"/>
        <v>100</v>
      </c>
      <c r="I43" s="6">
        <f t="shared" si="0"/>
        <v>0</v>
      </c>
      <c r="J43" s="28">
        <f t="shared" si="4"/>
        <v>123.28042328042328</v>
      </c>
      <c r="K43" s="34">
        <f t="shared" si="1"/>
        <v>22</v>
      </c>
      <c r="L43" s="20">
        <f t="shared" si="5"/>
        <v>90.544041450777215</v>
      </c>
      <c r="M43" s="148">
        <f t="shared" si="7"/>
        <v>-12.166666666666657</v>
      </c>
      <c r="N43" s="187"/>
      <c r="O43" s="184"/>
    </row>
    <row r="44" spans="1:15" ht="37.5" x14ac:dyDescent="0.3">
      <c r="A44" s="3" t="s">
        <v>31</v>
      </c>
      <c r="B44" s="151" t="s">
        <v>6</v>
      </c>
      <c r="C44" s="151" t="s">
        <v>52</v>
      </c>
      <c r="D44" s="13">
        <v>300</v>
      </c>
      <c r="E44" s="95">
        <v>259.5</v>
      </c>
      <c r="F44" s="13">
        <v>287.5</v>
      </c>
      <c r="G44" s="95">
        <v>257</v>
      </c>
      <c r="H44" s="32">
        <f t="shared" si="3"/>
        <v>95.833333333333343</v>
      </c>
      <c r="I44" s="6">
        <f t="shared" si="0"/>
        <v>-12.5</v>
      </c>
      <c r="J44" s="14">
        <f t="shared" si="4"/>
        <v>99.036608863198467</v>
      </c>
      <c r="K44" s="17">
        <f t="shared" si="1"/>
        <v>-2.5</v>
      </c>
      <c r="L44" s="20">
        <f t="shared" si="5"/>
        <v>89.391304347826079</v>
      </c>
      <c r="M44" s="148">
        <f t="shared" si="7"/>
        <v>-30.5</v>
      </c>
      <c r="N44" s="187"/>
      <c r="O44" s="184"/>
    </row>
    <row r="45" spans="1:15" ht="37.5" x14ac:dyDescent="0.3">
      <c r="A45" s="3" t="s">
        <v>46</v>
      </c>
      <c r="B45" s="151" t="s">
        <v>6</v>
      </c>
      <c r="C45" s="151" t="s">
        <v>52</v>
      </c>
      <c r="D45" s="13">
        <v>252.66666666666666</v>
      </c>
      <c r="E45" s="95">
        <v>191.5</v>
      </c>
      <c r="F45" s="13">
        <v>216.5</v>
      </c>
      <c r="G45" s="95">
        <v>232.5</v>
      </c>
      <c r="H45" s="32">
        <f t="shared" si="3"/>
        <v>85.686015831134569</v>
      </c>
      <c r="I45" s="6">
        <f t="shared" si="0"/>
        <v>-36.166666666666657</v>
      </c>
      <c r="J45" s="28">
        <f t="shared" si="4"/>
        <v>121.40992167101827</v>
      </c>
      <c r="K45" s="34">
        <f t="shared" si="1"/>
        <v>41</v>
      </c>
      <c r="L45" s="20">
        <f t="shared" si="5"/>
        <v>107.39030023094689</v>
      </c>
      <c r="M45" s="148">
        <f t="shared" si="7"/>
        <v>16</v>
      </c>
      <c r="N45" s="187"/>
      <c r="O45" s="184"/>
    </row>
    <row r="46" spans="1:15" ht="18.75" x14ac:dyDescent="0.3">
      <c r="A46" s="3" t="s">
        <v>32</v>
      </c>
      <c r="B46" s="151" t="s">
        <v>6</v>
      </c>
      <c r="C46" s="151" t="s">
        <v>60</v>
      </c>
      <c r="D46" s="13">
        <v>294.33333333333331</v>
      </c>
      <c r="E46" s="95">
        <v>234.5</v>
      </c>
      <c r="F46" s="13">
        <v>299.33333333333331</v>
      </c>
      <c r="G46" s="95">
        <v>244.5</v>
      </c>
      <c r="H46" s="32">
        <f t="shared" si="3"/>
        <v>101.69875424688561</v>
      </c>
      <c r="I46" s="6">
        <f t="shared" si="0"/>
        <v>5</v>
      </c>
      <c r="J46" s="28">
        <f t="shared" si="4"/>
        <v>104.26439232409382</v>
      </c>
      <c r="K46" s="34">
        <f t="shared" si="1"/>
        <v>10</v>
      </c>
      <c r="L46" s="20">
        <f t="shared" si="5"/>
        <v>81.681514476614709</v>
      </c>
      <c r="M46" s="148">
        <f t="shared" si="7"/>
        <v>-54.833333333333314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84.874360227141707</v>
      </c>
      <c r="M47" s="19">
        <f>SUM(M6:M46)/39</f>
        <v>-125.16918803418801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40"/>
      <c r="D4" s="175" t="s">
        <v>1</v>
      </c>
      <c r="E4" s="175"/>
      <c r="F4" s="175"/>
      <c r="G4" s="175"/>
      <c r="H4" s="175" t="s">
        <v>84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4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41"/>
      <c r="D6" s="182">
        <v>45861</v>
      </c>
      <c r="E6" s="183"/>
      <c r="F6" s="182">
        <v>45868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2" t="s">
        <v>6</v>
      </c>
      <c r="C7" s="42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9">
        <f t="shared" ref="L7:L46" si="3">G7/F7*100</f>
        <v>0</v>
      </c>
      <c r="M7" s="39">
        <f t="shared" ref="M7:M16" si="4">G7-F7</f>
        <v>-599</v>
      </c>
      <c r="N7" s="187">
        <f>SUM(L7:L12)/5</f>
        <v>82.168758173064049</v>
      </c>
      <c r="O7" s="184">
        <f>SUM(M7:M12)/5</f>
        <v>-218.10800000000009</v>
      </c>
    </row>
    <row r="8" spans="1:15" ht="18.75" x14ac:dyDescent="0.3">
      <c r="A8" s="3" t="s">
        <v>50</v>
      </c>
      <c r="B8" s="42" t="s">
        <v>6</v>
      </c>
      <c r="C8" s="42"/>
      <c r="D8" s="30">
        <v>849.33</v>
      </c>
      <c r="E8" s="31">
        <v>787.38</v>
      </c>
      <c r="F8" s="30">
        <v>849.33</v>
      </c>
      <c r="G8" s="31">
        <v>787.38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92.706015329730491</v>
      </c>
      <c r="M8" s="39">
        <f t="shared" si="4"/>
        <v>-61.950000000000045</v>
      </c>
      <c r="N8" s="187"/>
      <c r="O8" s="184"/>
    </row>
    <row r="9" spans="1:15" ht="18.75" x14ac:dyDescent="0.3">
      <c r="A9" s="3" t="s">
        <v>10</v>
      </c>
      <c r="B9" s="42" t="s">
        <v>6</v>
      </c>
      <c r="C9" s="42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39">
        <f t="shared" si="4"/>
        <v>-210.67000000000002</v>
      </c>
      <c r="N9" s="187"/>
      <c r="O9" s="184"/>
    </row>
    <row r="10" spans="1:15" ht="18.75" x14ac:dyDescent="0.3">
      <c r="A10" s="3" t="s">
        <v>7</v>
      </c>
      <c r="B10" s="42" t="s">
        <v>6</v>
      </c>
      <c r="C10" s="42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39">
        <f t="shared" si="4"/>
        <v>-34.920000000000016</v>
      </c>
      <c r="N10" s="187"/>
      <c r="O10" s="184"/>
    </row>
    <row r="11" spans="1:15" ht="18.75" x14ac:dyDescent="0.3">
      <c r="A11" s="3" t="s">
        <v>11</v>
      </c>
      <c r="B11" s="42" t="s">
        <v>6</v>
      </c>
      <c r="C11" s="42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39">
        <f t="shared" si="4"/>
        <v>-41.416666666666686</v>
      </c>
      <c r="N11" s="187"/>
      <c r="O11" s="184"/>
    </row>
    <row r="12" spans="1:15" ht="18.75" x14ac:dyDescent="0.3">
      <c r="A12" s="3" t="s">
        <v>12</v>
      </c>
      <c r="B12" s="42" t="s">
        <v>6</v>
      </c>
      <c r="C12" s="42" t="s">
        <v>47</v>
      </c>
      <c r="D12" s="30">
        <v>893.33333333333337</v>
      </c>
      <c r="E12" s="31">
        <v>750.75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84.039179104477611</v>
      </c>
      <c r="M12" s="39">
        <f t="shared" si="4"/>
        <v>-142.58333333333337</v>
      </c>
      <c r="N12" s="187"/>
      <c r="O12" s="184"/>
    </row>
    <row r="13" spans="1:15" ht="57" customHeight="1" x14ac:dyDescent="0.3">
      <c r="A13" s="3" t="s">
        <v>13</v>
      </c>
      <c r="B13" s="42" t="s">
        <v>6</v>
      </c>
      <c r="C13" s="42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39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2" t="s">
        <v>6</v>
      </c>
      <c r="C14" s="42"/>
      <c r="D14" s="30">
        <v>202.5</v>
      </c>
      <c r="E14" s="31">
        <v>169.33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39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2" t="s">
        <v>6</v>
      </c>
      <c r="C15" s="42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39">
        <f t="shared" si="4"/>
        <v>-54.56</v>
      </c>
      <c r="N15" s="18"/>
      <c r="O15" s="2"/>
    </row>
    <row r="16" spans="1:15" ht="93.75" x14ac:dyDescent="0.3">
      <c r="A16" s="3" t="s">
        <v>15</v>
      </c>
      <c r="B16" s="42" t="s">
        <v>6</v>
      </c>
      <c r="C16" s="42" t="s">
        <v>65</v>
      </c>
      <c r="D16" s="30">
        <v>1279.67</v>
      </c>
      <c r="E16" s="31">
        <v>981.41</v>
      </c>
      <c r="F16" s="30">
        <v>1279.67</v>
      </c>
      <c r="G16" s="31">
        <v>1096.31</v>
      </c>
      <c r="H16" s="33">
        <f t="shared" si="0"/>
        <v>100</v>
      </c>
      <c r="I16" s="27">
        <f t="shared" si="1"/>
        <v>0</v>
      </c>
      <c r="J16" s="14">
        <f t="shared" si="5"/>
        <v>111.70764512283347</v>
      </c>
      <c r="K16" s="17">
        <f t="shared" si="2"/>
        <v>114.89999999999998</v>
      </c>
      <c r="L16" s="20">
        <f t="shared" si="3"/>
        <v>85.671305883548087</v>
      </c>
      <c r="M16" s="39">
        <f t="shared" si="4"/>
        <v>-183.36000000000013</v>
      </c>
      <c r="N16" s="187">
        <f>SUM(L16:L22)/7</f>
        <v>86.507232173345599</v>
      </c>
      <c r="O16" s="184">
        <f>SUM(M16:M22)/7</f>
        <v>-74.41595238095239</v>
      </c>
    </row>
    <row r="17" spans="1:15" ht="18.75" x14ac:dyDescent="0.3">
      <c r="A17" s="3" t="s">
        <v>35</v>
      </c>
      <c r="B17" s="42" t="s">
        <v>8</v>
      </c>
      <c r="C17" s="4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39">
        <f>G18-F18</f>
        <v>-95.613333333333287</v>
      </c>
      <c r="N17" s="187"/>
      <c r="O17" s="184"/>
    </row>
    <row r="18" spans="1:15" ht="18.75" x14ac:dyDescent="0.3">
      <c r="A18" s="3" t="s">
        <v>36</v>
      </c>
      <c r="B18" s="42" t="s">
        <v>6</v>
      </c>
      <c r="C18" s="42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9">
        <f t="shared" ref="M18:M27" si="6">G18-F18</f>
        <v>-95.613333333333287</v>
      </c>
      <c r="N18" s="187"/>
      <c r="O18" s="184"/>
    </row>
    <row r="19" spans="1:15" ht="37.5" x14ac:dyDescent="0.3">
      <c r="A19" s="3" t="s">
        <v>37</v>
      </c>
      <c r="B19" s="42" t="s">
        <v>6</v>
      </c>
      <c r="C19" s="42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9">
        <f t="shared" si="6"/>
        <v>-133.99499999999995</v>
      </c>
      <c r="N19" s="187"/>
      <c r="O19" s="184"/>
    </row>
    <row r="20" spans="1:15" ht="38.25" customHeight="1" x14ac:dyDescent="0.3">
      <c r="A20" s="3" t="s">
        <v>38</v>
      </c>
      <c r="B20" s="42" t="s">
        <v>6</v>
      </c>
      <c r="C20" s="42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9">
        <f t="shared" si="6"/>
        <v>-30.5</v>
      </c>
      <c r="N20" s="187"/>
      <c r="O20" s="184"/>
    </row>
    <row r="21" spans="1:15" ht="37.5" x14ac:dyDescent="0.3">
      <c r="A21" s="3" t="s">
        <v>16</v>
      </c>
      <c r="B21" s="42" t="s">
        <v>8</v>
      </c>
      <c r="C21" s="42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9">
        <f t="shared" si="6"/>
        <v>-27.080000000000013</v>
      </c>
      <c r="N21" s="187"/>
      <c r="O21" s="184"/>
    </row>
    <row r="22" spans="1:15" ht="18.75" x14ac:dyDescent="0.3">
      <c r="A22" s="3" t="s">
        <v>39</v>
      </c>
      <c r="B22" s="42" t="s">
        <v>6</v>
      </c>
      <c r="C22" s="42"/>
      <c r="D22" s="30">
        <v>705</v>
      </c>
      <c r="E22" s="31">
        <v>750.25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39">
        <f t="shared" si="6"/>
        <v>45.25</v>
      </c>
      <c r="N22" s="187"/>
      <c r="O22" s="184"/>
    </row>
    <row r="23" spans="1:15" ht="18.75" x14ac:dyDescent="0.3">
      <c r="A23" s="3" t="s">
        <v>17</v>
      </c>
      <c r="B23" s="42" t="s">
        <v>9</v>
      </c>
      <c r="C23" s="42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39">
        <f t="shared" si="6"/>
        <v>-3.25</v>
      </c>
      <c r="N23" s="18"/>
      <c r="O23" s="2"/>
    </row>
    <row r="24" spans="1:15" ht="18.75" x14ac:dyDescent="0.3">
      <c r="A24" s="3" t="s">
        <v>18</v>
      </c>
      <c r="B24" s="42" t="s">
        <v>6</v>
      </c>
      <c r="C24" s="42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9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2" t="s">
        <v>6</v>
      </c>
      <c r="C25" s="42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39">
        <f t="shared" si="6"/>
        <v>-127.5</v>
      </c>
      <c r="N25" s="18"/>
      <c r="O25" s="2"/>
    </row>
    <row r="26" spans="1:15" ht="56.25" x14ac:dyDescent="0.3">
      <c r="A26" s="3" t="s">
        <v>40</v>
      </c>
      <c r="B26" s="42" t="s">
        <v>6</v>
      </c>
      <c r="C26" s="42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9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2" t="s">
        <v>6</v>
      </c>
      <c r="C27" s="42" t="s">
        <v>56</v>
      </c>
      <c r="D27" s="30">
        <v>920</v>
      </c>
      <c r="E27" s="31">
        <v>661.67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100.90679643931264</v>
      </c>
      <c r="K27" s="17">
        <f t="shared" si="2"/>
        <v>6</v>
      </c>
      <c r="L27" s="20">
        <f t="shared" si="3"/>
        <v>72.572826086956525</v>
      </c>
      <c r="M27" s="39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2" t="s">
        <v>6</v>
      </c>
      <c r="C28" s="42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39">
        <f>G29-F29</f>
        <v>-944.40333333333319</v>
      </c>
      <c r="N28" s="18"/>
      <c r="O28" s="2"/>
    </row>
    <row r="29" spans="1:15" ht="18.75" x14ac:dyDescent="0.3">
      <c r="A29" s="3" t="s">
        <v>22</v>
      </c>
      <c r="B29" s="42" t="s">
        <v>6</v>
      </c>
      <c r="C29" s="4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39">
        <f>G29-F29</f>
        <v>-944.40333333333319</v>
      </c>
      <c r="N29" s="18"/>
      <c r="O29" s="2"/>
    </row>
    <row r="30" spans="1:15" ht="18.75" x14ac:dyDescent="0.3">
      <c r="A30" s="3" t="s">
        <v>23</v>
      </c>
      <c r="B30" s="42" t="s">
        <v>6</v>
      </c>
      <c r="C30" s="42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39">
        <f>G31-F31</f>
        <v>-20</v>
      </c>
      <c r="N30" s="18"/>
      <c r="O30" s="2"/>
    </row>
    <row r="31" spans="1:15" ht="37.5" x14ac:dyDescent="0.3">
      <c r="A31" s="3" t="s">
        <v>24</v>
      </c>
      <c r="B31" s="42" t="s">
        <v>6</v>
      </c>
      <c r="C31" s="42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39">
        <f t="shared" ref="M31:M46" si="7">G31-F31</f>
        <v>-20</v>
      </c>
      <c r="N31" s="187">
        <f>SUM(L31:L32)/2</f>
        <v>84.363778380770157</v>
      </c>
      <c r="O31" s="184">
        <f>SUM(M31:M32)/2</f>
        <v>-15.669999999999995</v>
      </c>
    </row>
    <row r="32" spans="1:15" ht="37.5" x14ac:dyDescent="0.3">
      <c r="A32" s="3" t="s">
        <v>0</v>
      </c>
      <c r="B32" s="42" t="s">
        <v>6</v>
      </c>
      <c r="C32" s="42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39">
        <f t="shared" si="3"/>
        <v>87.835228491739983</v>
      </c>
      <c r="M32" s="39">
        <f t="shared" si="7"/>
        <v>-11.339999999999989</v>
      </c>
      <c r="N32" s="187"/>
      <c r="O32" s="184"/>
    </row>
    <row r="33" spans="1:15" ht="18.75" x14ac:dyDescent="0.3">
      <c r="A33" s="3" t="s">
        <v>25</v>
      </c>
      <c r="B33" s="42" t="s">
        <v>6</v>
      </c>
      <c r="C33" s="42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39">
        <f t="shared" si="7"/>
        <v>-23.849999999999994</v>
      </c>
      <c r="N33" s="187">
        <f>SUM(L33:L38)/6</f>
        <v>83.150404883319666</v>
      </c>
      <c r="O33" s="184">
        <f>SUM(M33:M38)/6</f>
        <v>-17.830555555555552</v>
      </c>
    </row>
    <row r="34" spans="1:15" ht="18.75" x14ac:dyDescent="0.3">
      <c r="A34" s="3" t="s">
        <v>63</v>
      </c>
      <c r="B34" s="42" t="s">
        <v>6</v>
      </c>
      <c r="C34" s="42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39">
        <f t="shared" si="7"/>
        <v>-11.606666666666669</v>
      </c>
      <c r="N34" s="187"/>
      <c r="O34" s="184"/>
    </row>
    <row r="35" spans="1:15" ht="18.75" x14ac:dyDescent="0.3">
      <c r="A35" s="3" t="s">
        <v>26</v>
      </c>
      <c r="B35" s="42" t="s">
        <v>6</v>
      </c>
      <c r="C35" s="42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39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42" t="s">
        <v>6</v>
      </c>
      <c r="C36" s="42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39">
        <f t="shared" si="7"/>
        <v>-29.393333333333331</v>
      </c>
      <c r="N36" s="187"/>
      <c r="O36" s="184"/>
    </row>
    <row r="37" spans="1:15" ht="18.75" x14ac:dyDescent="0.3">
      <c r="A37" s="3" t="s">
        <v>43</v>
      </c>
      <c r="B37" s="42" t="s">
        <v>6</v>
      </c>
      <c r="C37" s="42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39">
        <f t="shared" si="7"/>
        <v>-33.429999999999993</v>
      </c>
      <c r="N37" s="187"/>
      <c r="O37" s="184"/>
    </row>
    <row r="38" spans="1:15" ht="18.75" x14ac:dyDescent="0.3">
      <c r="A38" s="3" t="s">
        <v>44</v>
      </c>
      <c r="B38" s="42" t="s">
        <v>6</v>
      </c>
      <c r="C38" s="42" t="s">
        <v>41</v>
      </c>
      <c r="D38" s="30">
        <v>115.5</v>
      </c>
      <c r="E38" s="31">
        <v>146.94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83.319722335647199</v>
      </c>
      <c r="K38" s="17">
        <f t="shared" si="2"/>
        <v>-24.509999999999991</v>
      </c>
      <c r="L38" s="20">
        <f t="shared" si="3"/>
        <v>106</v>
      </c>
      <c r="M38" s="39">
        <f t="shared" si="7"/>
        <v>6.9300000000000068</v>
      </c>
      <c r="N38" s="187"/>
      <c r="O38" s="184"/>
    </row>
    <row r="39" spans="1:15" ht="18.75" x14ac:dyDescent="0.3">
      <c r="A39" s="3" t="s">
        <v>27</v>
      </c>
      <c r="B39" s="42" t="s">
        <v>6</v>
      </c>
      <c r="C39" s="42"/>
      <c r="D39" s="30">
        <v>112.33</v>
      </c>
      <c r="E39" s="31">
        <v>90.25</v>
      </c>
      <c r="F39" s="30">
        <v>113.33</v>
      </c>
      <c r="G39" s="31">
        <v>90.25</v>
      </c>
      <c r="H39" s="32">
        <f t="shared" si="0"/>
        <v>100.89023413157661</v>
      </c>
      <c r="I39" s="6">
        <f t="shared" si="1"/>
        <v>1</v>
      </c>
      <c r="J39" s="14">
        <f t="shared" si="5"/>
        <v>100</v>
      </c>
      <c r="K39" s="17">
        <f t="shared" si="2"/>
        <v>0</v>
      </c>
      <c r="L39" s="20">
        <f t="shared" si="3"/>
        <v>79.634695138092297</v>
      </c>
      <c r="M39" s="39">
        <f t="shared" si="7"/>
        <v>-23.08</v>
      </c>
      <c r="N39" s="187">
        <f>SUM(L39:L45)/6</f>
        <v>100.92552347665115</v>
      </c>
      <c r="O39" s="184">
        <f>SUM(M39:M45)/6</f>
        <v>-26.574999999999999</v>
      </c>
    </row>
    <row r="40" spans="1:15" ht="18.75" x14ac:dyDescent="0.3">
      <c r="A40" s="3" t="s">
        <v>28</v>
      </c>
      <c r="B40" s="42" t="s">
        <v>6</v>
      </c>
      <c r="C40" s="42"/>
      <c r="D40" s="30">
        <v>92</v>
      </c>
      <c r="E40" s="31">
        <v>87.06</v>
      </c>
      <c r="F40" s="30">
        <v>93.33</v>
      </c>
      <c r="G40" s="31">
        <v>87.06</v>
      </c>
      <c r="H40" s="32">
        <f t="shared" si="0"/>
        <v>101.44565217391303</v>
      </c>
      <c r="I40" s="6">
        <f t="shared" si="1"/>
        <v>1.3299999999999983</v>
      </c>
      <c r="J40" s="14">
        <f t="shared" si="5"/>
        <v>100</v>
      </c>
      <c r="K40" s="17">
        <f t="shared" si="2"/>
        <v>0</v>
      </c>
      <c r="L40" s="20">
        <f t="shared" si="3"/>
        <v>93.281902925104475</v>
      </c>
      <c r="M40" s="39">
        <f t="shared" si="7"/>
        <v>-6.269999999999996</v>
      </c>
      <c r="N40" s="187"/>
      <c r="O40" s="184"/>
    </row>
    <row r="41" spans="1:15" ht="18.75" x14ac:dyDescent="0.3">
      <c r="A41" s="3" t="s">
        <v>29</v>
      </c>
      <c r="B41" s="42" t="s">
        <v>6</v>
      </c>
      <c r="C41" s="42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39">
        <f t="shared" si="7"/>
        <v>-9.5400000000000063</v>
      </c>
      <c r="N41" s="187"/>
      <c r="O41" s="184"/>
    </row>
    <row r="42" spans="1:15" ht="18.75" x14ac:dyDescent="0.3">
      <c r="A42" s="3" t="s">
        <v>30</v>
      </c>
      <c r="B42" s="42" t="s">
        <v>6</v>
      </c>
      <c r="C42" s="42"/>
      <c r="D42" s="30">
        <v>122.67</v>
      </c>
      <c r="E42" s="31">
        <v>110.31</v>
      </c>
      <c r="F42" s="30">
        <v>119.33</v>
      </c>
      <c r="G42" s="31">
        <v>110.31</v>
      </c>
      <c r="H42" s="32">
        <f t="shared" si="0"/>
        <v>97.277247900872254</v>
      </c>
      <c r="I42" s="6">
        <f t="shared" si="1"/>
        <v>-3.3400000000000034</v>
      </c>
      <c r="J42" s="28">
        <f t="shared" si="5"/>
        <v>100</v>
      </c>
      <c r="K42" s="34">
        <f t="shared" si="2"/>
        <v>0</v>
      </c>
      <c r="L42" s="20">
        <f t="shared" si="3"/>
        <v>92.441129640492761</v>
      </c>
      <c r="M42" s="39">
        <f t="shared" si="7"/>
        <v>-9.019999999999996</v>
      </c>
      <c r="N42" s="187"/>
      <c r="O42" s="184"/>
    </row>
    <row r="43" spans="1:15" ht="18.75" x14ac:dyDescent="0.3">
      <c r="A43" s="3" t="s">
        <v>64</v>
      </c>
      <c r="B43" s="42" t="s">
        <v>6</v>
      </c>
      <c r="C43" s="42"/>
      <c r="D43" s="30">
        <v>111</v>
      </c>
      <c r="E43" s="31">
        <v>86.13</v>
      </c>
      <c r="F43" s="30">
        <v>106.67</v>
      </c>
      <c r="G43" s="31">
        <v>86.13</v>
      </c>
      <c r="H43" s="33">
        <f t="shared" si="0"/>
        <v>96.099099099099107</v>
      </c>
      <c r="I43" s="28">
        <f t="shared" si="1"/>
        <v>-4.3299999999999983</v>
      </c>
      <c r="J43" s="14">
        <f t="shared" si="5"/>
        <v>100</v>
      </c>
      <c r="K43" s="17">
        <f t="shared" si="2"/>
        <v>0</v>
      </c>
      <c r="L43" s="20">
        <f t="shared" si="3"/>
        <v>80.744351739008152</v>
      </c>
      <c r="M43" s="39">
        <f t="shared" si="7"/>
        <v>-20.540000000000006</v>
      </c>
      <c r="N43" s="187"/>
      <c r="O43" s="184"/>
    </row>
    <row r="44" spans="1:15" ht="37.5" x14ac:dyDescent="0.3">
      <c r="A44" s="3" t="s">
        <v>31</v>
      </c>
      <c r="B44" s="42" t="s">
        <v>6</v>
      </c>
      <c r="C44" s="42" t="s">
        <v>52</v>
      </c>
      <c r="D44" s="30">
        <v>324</v>
      </c>
      <c r="E44" s="31">
        <v>300</v>
      </c>
      <c r="F44" s="30">
        <v>262.33</v>
      </c>
      <c r="G44" s="31">
        <v>245.5</v>
      </c>
      <c r="H44" s="32">
        <f t="shared" si="0"/>
        <v>80.966049382716037</v>
      </c>
      <c r="I44" s="6">
        <f t="shared" si="1"/>
        <v>-61.670000000000016</v>
      </c>
      <c r="J44" s="28">
        <f t="shared" si="5"/>
        <v>81.833333333333343</v>
      </c>
      <c r="K44" s="34">
        <f t="shared" si="2"/>
        <v>-54.5</v>
      </c>
      <c r="L44" s="20">
        <f t="shared" si="3"/>
        <v>93.584416574543511</v>
      </c>
      <c r="M44" s="39">
        <f t="shared" si="7"/>
        <v>-16.829999999999984</v>
      </c>
      <c r="N44" s="187"/>
      <c r="O44" s="184"/>
    </row>
    <row r="45" spans="1:15" ht="37.5" x14ac:dyDescent="0.3">
      <c r="A45" s="3" t="s">
        <v>46</v>
      </c>
      <c r="B45" s="42" t="s">
        <v>6</v>
      </c>
      <c r="C45" s="42" t="s">
        <v>52</v>
      </c>
      <c r="D45" s="30">
        <v>326.33</v>
      </c>
      <c r="E45" s="31">
        <v>248.75</v>
      </c>
      <c r="F45" s="30">
        <v>305.67</v>
      </c>
      <c r="G45" s="31">
        <v>231.5</v>
      </c>
      <c r="H45" s="32">
        <f t="shared" si="0"/>
        <v>93.668985382894618</v>
      </c>
      <c r="I45" s="6">
        <f t="shared" si="1"/>
        <v>-20.659999999999968</v>
      </c>
      <c r="J45" s="14">
        <f t="shared" si="5"/>
        <v>93.065326633165839</v>
      </c>
      <c r="K45" s="17">
        <f t="shared" si="2"/>
        <v>-17.25</v>
      </c>
      <c r="L45" s="20">
        <f t="shared" si="3"/>
        <v>75.735270062485682</v>
      </c>
      <c r="M45" s="39">
        <f t="shared" si="7"/>
        <v>-74.170000000000016</v>
      </c>
      <c r="N45" s="187"/>
      <c r="O45" s="184"/>
    </row>
    <row r="46" spans="1:15" ht="18.75" x14ac:dyDescent="0.3">
      <c r="A46" s="3" t="s">
        <v>32</v>
      </c>
      <c r="B46" s="42" t="s">
        <v>6</v>
      </c>
      <c r="C46" s="42" t="s">
        <v>60</v>
      </c>
      <c r="D46" s="30">
        <v>289.67</v>
      </c>
      <c r="E46" s="13">
        <v>225.67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128.2093322107502</v>
      </c>
      <c r="K46" s="17">
        <f t="shared" si="2"/>
        <v>63.66</v>
      </c>
      <c r="L46" s="20">
        <f t="shared" si="3"/>
        <v>99.882625056098306</v>
      </c>
      <c r="M46" s="39">
        <f t="shared" si="7"/>
        <v>-0.34000000000003183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85.262733354749045</v>
      </c>
      <c r="M47" s="19">
        <f>SUM(M6:M46)/40</f>
        <v>-108.34252083333335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9" zoomScale="70" zoomScaleNormal="70" workbookViewId="0">
      <selection activeCell="K20" sqref="K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53"/>
      <c r="D4" s="175" t="s">
        <v>1</v>
      </c>
      <c r="E4" s="175"/>
      <c r="F4" s="175"/>
      <c r="G4" s="175"/>
      <c r="H4" s="175" t="s">
        <v>103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5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54"/>
      <c r="D6" s="190">
        <v>46183</v>
      </c>
      <c r="E6" s="183"/>
      <c r="F6" s="190">
        <v>46190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5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55" t="s">
        <v>6</v>
      </c>
      <c r="C7" s="155" t="s">
        <v>45</v>
      </c>
      <c r="D7" s="13">
        <v>0</v>
      </c>
      <c r="E7" s="95">
        <v>0</v>
      </c>
      <c r="F7" s="13">
        <v>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52">
        <v>0</v>
      </c>
      <c r="M7" s="152">
        <f t="shared" ref="M7:M16" si="2">G7-F7</f>
        <v>0</v>
      </c>
      <c r="N7" s="187">
        <f>SUM(L7:L12)/5</f>
        <v>86.303922515272262</v>
      </c>
      <c r="O7" s="184">
        <f>SUM(M7:M12)/5</f>
        <v>-148.43333333333334</v>
      </c>
    </row>
    <row r="8" spans="1:15" ht="18.75" x14ac:dyDescent="0.3">
      <c r="A8" s="3" t="s">
        <v>50</v>
      </c>
      <c r="B8" s="155" t="s">
        <v>6</v>
      </c>
      <c r="C8" s="155"/>
      <c r="D8" s="13">
        <v>1156.6666666666667</v>
      </c>
      <c r="E8" s="95">
        <v>850.5</v>
      </c>
      <c r="F8" s="13">
        <v>961</v>
      </c>
      <c r="G8" s="95">
        <v>850.5</v>
      </c>
      <c r="H8" s="32">
        <f t="shared" ref="H8:H46" si="3">F8/D8*100</f>
        <v>83.083573487031686</v>
      </c>
      <c r="I8" s="6">
        <f t="shared" si="0"/>
        <v>-195.66666666666674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88.501560874089492</v>
      </c>
      <c r="M8" s="152">
        <f t="shared" si="2"/>
        <v>-110.5</v>
      </c>
      <c r="N8" s="187"/>
      <c r="O8" s="184"/>
    </row>
    <row r="9" spans="1:15" ht="18.75" x14ac:dyDescent="0.3">
      <c r="A9" s="3" t="s">
        <v>10</v>
      </c>
      <c r="B9" s="155" t="s">
        <v>6</v>
      </c>
      <c r="C9" s="155"/>
      <c r="D9" s="13">
        <v>402</v>
      </c>
      <c r="E9" s="95">
        <v>401</v>
      </c>
      <c r="F9" s="13">
        <v>402</v>
      </c>
      <c r="G9" s="95">
        <v>401</v>
      </c>
      <c r="H9" s="32">
        <f t="shared" si="3"/>
        <v>100</v>
      </c>
      <c r="I9" s="6">
        <f t="shared" si="0"/>
        <v>0</v>
      </c>
      <c r="J9" s="14">
        <f t="shared" si="4"/>
        <v>100</v>
      </c>
      <c r="K9" s="17">
        <f t="shared" si="1"/>
        <v>0</v>
      </c>
      <c r="L9" s="20">
        <f t="shared" si="5"/>
        <v>99.75124378109453</v>
      </c>
      <c r="M9" s="152">
        <f t="shared" si="2"/>
        <v>-1</v>
      </c>
      <c r="N9" s="187"/>
      <c r="O9" s="184"/>
    </row>
    <row r="10" spans="1:15" ht="18.75" x14ac:dyDescent="0.3">
      <c r="A10" s="3" t="s">
        <v>7</v>
      </c>
      <c r="B10" s="155" t="s">
        <v>6</v>
      </c>
      <c r="C10" s="155"/>
      <c r="D10" s="13">
        <v>543.66666666666663</v>
      </c>
      <c r="E10" s="95">
        <v>455.5</v>
      </c>
      <c r="F10" s="13">
        <v>555.66666666666663</v>
      </c>
      <c r="G10" s="95">
        <v>455.5</v>
      </c>
      <c r="H10" s="32">
        <f t="shared" si="3"/>
        <v>102.20723482526057</v>
      </c>
      <c r="I10" s="6">
        <f t="shared" si="0"/>
        <v>12</v>
      </c>
      <c r="J10" s="14">
        <f t="shared" si="4"/>
        <v>100</v>
      </c>
      <c r="K10" s="17">
        <f t="shared" si="1"/>
        <v>0</v>
      </c>
      <c r="L10" s="20">
        <f t="shared" si="5"/>
        <v>81.97360527894422</v>
      </c>
      <c r="M10" s="152">
        <f t="shared" si="2"/>
        <v>-100.16666666666663</v>
      </c>
      <c r="N10" s="187"/>
      <c r="O10" s="184"/>
    </row>
    <row r="11" spans="1:15" ht="18.75" x14ac:dyDescent="0.3">
      <c r="A11" s="3" t="s">
        <v>11</v>
      </c>
      <c r="B11" s="155" t="s">
        <v>6</v>
      </c>
      <c r="C11" s="155"/>
      <c r="D11" s="13">
        <v>361</v>
      </c>
      <c r="E11" s="95">
        <v>371.5</v>
      </c>
      <c r="F11" s="13">
        <v>361</v>
      </c>
      <c r="G11" s="95">
        <v>371.5</v>
      </c>
      <c r="H11" s="32">
        <f t="shared" si="3"/>
        <v>100</v>
      </c>
      <c r="I11" s="6">
        <f t="shared" si="0"/>
        <v>0</v>
      </c>
      <c r="J11" s="14">
        <f t="shared" si="4"/>
        <v>100</v>
      </c>
      <c r="K11" s="17">
        <f t="shared" si="1"/>
        <v>0</v>
      </c>
      <c r="L11" s="20">
        <f t="shared" si="5"/>
        <v>102.90858725761774</v>
      </c>
      <c r="M11" s="152">
        <f t="shared" si="2"/>
        <v>10.5</v>
      </c>
      <c r="N11" s="187"/>
      <c r="O11" s="184"/>
    </row>
    <row r="12" spans="1:15" ht="18.75" x14ac:dyDescent="0.3">
      <c r="A12" s="3" t="s">
        <v>12</v>
      </c>
      <c r="B12" s="155" t="s">
        <v>6</v>
      </c>
      <c r="C12" s="155" t="s">
        <v>47</v>
      </c>
      <c r="D12" s="13">
        <v>1300</v>
      </c>
      <c r="E12" s="95">
        <v>759</v>
      </c>
      <c r="F12" s="13">
        <v>1300</v>
      </c>
      <c r="G12" s="95">
        <v>759</v>
      </c>
      <c r="H12" s="32">
        <f t="shared" si="3"/>
        <v>100</v>
      </c>
      <c r="I12" s="6">
        <f t="shared" si="0"/>
        <v>0</v>
      </c>
      <c r="J12" s="14">
        <f t="shared" si="4"/>
        <v>100</v>
      </c>
      <c r="K12" s="17">
        <f t="shared" si="1"/>
        <v>0</v>
      </c>
      <c r="L12" s="20">
        <f t="shared" si="5"/>
        <v>58.38461538461538</v>
      </c>
      <c r="M12" s="152">
        <f t="shared" si="2"/>
        <v>-541</v>
      </c>
      <c r="N12" s="187"/>
      <c r="O12" s="184"/>
    </row>
    <row r="13" spans="1:15" ht="57" customHeight="1" x14ac:dyDescent="0.3">
      <c r="A13" s="3" t="s">
        <v>13</v>
      </c>
      <c r="B13" s="155" t="s">
        <v>6</v>
      </c>
      <c r="C13" s="155" t="s">
        <v>51</v>
      </c>
      <c r="D13" s="13">
        <v>173</v>
      </c>
      <c r="E13" s="95">
        <v>193.5</v>
      </c>
      <c r="F13" s="13">
        <v>158.66666666666666</v>
      </c>
      <c r="G13" s="95">
        <v>110</v>
      </c>
      <c r="H13" s="32">
        <f t="shared" si="3"/>
        <v>91.714836223506737</v>
      </c>
      <c r="I13" s="11">
        <f t="shared" si="0"/>
        <v>-14.333333333333343</v>
      </c>
      <c r="J13" s="15">
        <f t="shared" si="4"/>
        <v>56.847545219638242</v>
      </c>
      <c r="K13" s="26">
        <f t="shared" si="1"/>
        <v>-83.5</v>
      </c>
      <c r="L13" s="20">
        <f t="shared" si="5"/>
        <v>69.327731092436977</v>
      </c>
      <c r="M13" s="152">
        <f t="shared" si="2"/>
        <v>-48.666666666666657</v>
      </c>
      <c r="N13" s="18"/>
      <c r="O13" s="2"/>
    </row>
    <row r="14" spans="1:15" ht="18.75" x14ac:dyDescent="0.3">
      <c r="A14" s="3" t="s">
        <v>67</v>
      </c>
      <c r="B14" s="155" t="s">
        <v>6</v>
      </c>
      <c r="C14" s="155"/>
      <c r="D14" s="13">
        <v>412</v>
      </c>
      <c r="E14" s="95">
        <v>422.5</v>
      </c>
      <c r="F14" s="13">
        <v>309</v>
      </c>
      <c r="G14" s="95">
        <v>422.5</v>
      </c>
      <c r="H14" s="32">
        <f t="shared" si="3"/>
        <v>75</v>
      </c>
      <c r="I14" s="11">
        <f t="shared" si="0"/>
        <v>-103</v>
      </c>
      <c r="J14" s="15">
        <f t="shared" si="4"/>
        <v>100</v>
      </c>
      <c r="K14" s="26">
        <f t="shared" si="1"/>
        <v>0</v>
      </c>
      <c r="L14" s="20">
        <f t="shared" si="5"/>
        <v>136.73139158576052</v>
      </c>
      <c r="M14" s="152">
        <f t="shared" si="2"/>
        <v>113.5</v>
      </c>
      <c r="N14" s="18"/>
      <c r="O14" s="2"/>
    </row>
    <row r="15" spans="1:15" ht="18.75" x14ac:dyDescent="0.3">
      <c r="A15" s="3" t="s">
        <v>14</v>
      </c>
      <c r="B15" s="155" t="s">
        <v>6</v>
      </c>
      <c r="C15" s="155"/>
      <c r="D15" s="13">
        <v>739.5</v>
      </c>
      <c r="E15" s="95">
        <v>515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100</v>
      </c>
      <c r="K15" s="26">
        <f t="shared" si="1"/>
        <v>0</v>
      </c>
      <c r="L15" s="20">
        <f t="shared" si="5"/>
        <v>69.641649763353612</v>
      </c>
      <c r="M15" s="152">
        <f t="shared" si="2"/>
        <v>-224.5</v>
      </c>
      <c r="N15" s="18"/>
      <c r="O15" s="2"/>
    </row>
    <row r="16" spans="1:15" ht="93.75" x14ac:dyDescent="0.3">
      <c r="A16" s="3" t="s">
        <v>15</v>
      </c>
      <c r="B16" s="155" t="s">
        <v>6</v>
      </c>
      <c r="C16" s="155" t="s">
        <v>65</v>
      </c>
      <c r="D16" s="13">
        <v>1554.3333333333333</v>
      </c>
      <c r="E16" s="95">
        <v>1308.5</v>
      </c>
      <c r="F16" s="13">
        <v>1527</v>
      </c>
      <c r="G16" s="95">
        <v>1308.5</v>
      </c>
      <c r="H16" s="32">
        <f t="shared" si="3"/>
        <v>98.241475444992503</v>
      </c>
      <c r="I16" s="11">
        <f t="shared" si="0"/>
        <v>-27.333333333333258</v>
      </c>
      <c r="J16" s="14">
        <f t="shared" si="4"/>
        <v>100</v>
      </c>
      <c r="K16" s="17">
        <f t="shared" si="1"/>
        <v>0</v>
      </c>
      <c r="L16" s="20">
        <f t="shared" si="5"/>
        <v>85.690897184020955</v>
      </c>
      <c r="M16" s="152">
        <f t="shared" si="2"/>
        <v>-218.5</v>
      </c>
      <c r="N16" s="187">
        <f>SUM(L16:L22)/7</f>
        <v>86.055968922380544</v>
      </c>
      <c r="O16" s="184">
        <f>SUM(M16:M22)/7</f>
        <v>-118.36499999999998</v>
      </c>
    </row>
    <row r="17" spans="1:15" ht="18.75" x14ac:dyDescent="0.3">
      <c r="A17" s="3" t="s">
        <v>35</v>
      </c>
      <c r="B17" s="155" t="s">
        <v>8</v>
      </c>
      <c r="C17" s="155" t="s">
        <v>48</v>
      </c>
      <c r="D17" s="13">
        <v>214</v>
      </c>
      <c r="E17" s="95">
        <v>206.66500000000002</v>
      </c>
      <c r="F17" s="13">
        <v>214</v>
      </c>
      <c r="G17" s="95">
        <v>206.66500000000002</v>
      </c>
      <c r="H17" s="32">
        <f t="shared" si="3"/>
        <v>100</v>
      </c>
      <c r="I17" s="6">
        <f t="shared" si="0"/>
        <v>0</v>
      </c>
      <c r="J17" s="14">
        <f t="shared" si="4"/>
        <v>100</v>
      </c>
      <c r="K17" s="17">
        <f t="shared" si="1"/>
        <v>0</v>
      </c>
      <c r="L17" s="20">
        <f t="shared" si="5"/>
        <v>96.572429906542069</v>
      </c>
      <c r="M17" s="152">
        <f>G18-F18</f>
        <v>43.666666666666686</v>
      </c>
      <c r="N17" s="187"/>
      <c r="O17" s="184"/>
    </row>
    <row r="18" spans="1:15" ht="18.75" x14ac:dyDescent="0.3">
      <c r="A18" s="3" t="s">
        <v>36</v>
      </c>
      <c r="B18" s="155" t="s">
        <v>6</v>
      </c>
      <c r="C18" s="155" t="s">
        <v>41</v>
      </c>
      <c r="D18" s="13">
        <v>453.33333333333331</v>
      </c>
      <c r="E18" s="95">
        <v>497</v>
      </c>
      <c r="F18" s="13">
        <v>453.33333333333331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109.63235294117648</v>
      </c>
      <c r="M18" s="152">
        <f t="shared" ref="M18:M27" si="6">G18-F18</f>
        <v>43.666666666666686</v>
      </c>
      <c r="N18" s="187"/>
      <c r="O18" s="184"/>
    </row>
    <row r="19" spans="1:15" ht="37.5" x14ac:dyDescent="0.3">
      <c r="A19" s="3" t="s">
        <v>37</v>
      </c>
      <c r="B19" s="155" t="s">
        <v>6</v>
      </c>
      <c r="C19" s="155" t="s">
        <v>52</v>
      </c>
      <c r="D19" s="13">
        <v>705</v>
      </c>
      <c r="E19" s="95">
        <v>465.69499999999999</v>
      </c>
      <c r="F19" s="13">
        <v>705</v>
      </c>
      <c r="G19" s="95">
        <v>465.69499999999999</v>
      </c>
      <c r="H19" s="32">
        <f t="shared" si="3"/>
        <v>100</v>
      </c>
      <c r="I19" s="6">
        <f t="shared" si="0"/>
        <v>0</v>
      </c>
      <c r="J19" s="14">
        <f t="shared" si="4"/>
        <v>100</v>
      </c>
      <c r="K19" s="17">
        <f t="shared" si="1"/>
        <v>0</v>
      </c>
      <c r="L19" s="20">
        <f t="shared" si="5"/>
        <v>66.05602836879433</v>
      </c>
      <c r="M19" s="152">
        <f t="shared" si="6"/>
        <v>-239.30500000000001</v>
      </c>
      <c r="N19" s="187"/>
      <c r="O19" s="184"/>
    </row>
    <row r="20" spans="1:15" ht="38.25" customHeight="1" x14ac:dyDescent="0.3">
      <c r="A20" s="3" t="s">
        <v>38</v>
      </c>
      <c r="B20" s="155" t="s">
        <v>6</v>
      </c>
      <c r="C20" s="155" t="s">
        <v>52</v>
      </c>
      <c r="D20" s="13">
        <v>816.66666666666663</v>
      </c>
      <c r="E20" s="95">
        <v>715.5</v>
      </c>
      <c r="F20" s="13">
        <v>816.66666666666663</v>
      </c>
      <c r="G20" s="95">
        <v>715.5</v>
      </c>
      <c r="H20" s="32">
        <f t="shared" si="3"/>
        <v>100</v>
      </c>
      <c r="I20" s="6">
        <f t="shared" si="0"/>
        <v>0</v>
      </c>
      <c r="J20" s="14">
        <f t="shared" si="4"/>
        <v>100</v>
      </c>
      <c r="K20" s="17">
        <f t="shared" si="1"/>
        <v>0</v>
      </c>
      <c r="L20" s="20">
        <f t="shared" si="5"/>
        <v>87.612244897959187</v>
      </c>
      <c r="M20" s="152">
        <f t="shared" si="6"/>
        <v>-101.16666666666663</v>
      </c>
      <c r="N20" s="187"/>
      <c r="O20" s="184"/>
    </row>
    <row r="21" spans="1:15" ht="37.5" x14ac:dyDescent="0.3">
      <c r="A21" s="3" t="s">
        <v>16</v>
      </c>
      <c r="B21" s="155" t="s">
        <v>8</v>
      </c>
      <c r="C21" s="155" t="s">
        <v>52</v>
      </c>
      <c r="D21" s="13">
        <v>137</v>
      </c>
      <c r="E21" s="95">
        <v>115.25</v>
      </c>
      <c r="F21" s="13">
        <v>133.33333333333334</v>
      </c>
      <c r="G21" s="95">
        <v>115.25</v>
      </c>
      <c r="H21" s="32">
        <f t="shared" si="3"/>
        <v>97.323600973236012</v>
      </c>
      <c r="I21" s="6">
        <f t="shared" si="0"/>
        <v>-3.6666666666666572</v>
      </c>
      <c r="J21" s="14">
        <f t="shared" si="4"/>
        <v>100</v>
      </c>
      <c r="K21" s="17">
        <f t="shared" si="1"/>
        <v>0</v>
      </c>
      <c r="L21" s="20">
        <f t="shared" si="5"/>
        <v>86.437499999999986</v>
      </c>
      <c r="M21" s="152">
        <f t="shared" si="6"/>
        <v>-18.083333333333343</v>
      </c>
      <c r="N21" s="187"/>
      <c r="O21" s="184"/>
    </row>
    <row r="22" spans="1:15" ht="18.75" x14ac:dyDescent="0.3">
      <c r="A22" s="3" t="s">
        <v>39</v>
      </c>
      <c r="B22" s="155" t="s">
        <v>6</v>
      </c>
      <c r="C22" s="155"/>
      <c r="D22" s="13">
        <v>1033.3333333333333</v>
      </c>
      <c r="E22" s="95">
        <v>805.5</v>
      </c>
      <c r="F22" s="13">
        <v>1144.3333333333333</v>
      </c>
      <c r="G22" s="95">
        <v>805.5</v>
      </c>
      <c r="H22" s="33">
        <f t="shared" si="3"/>
        <v>110.74193548387098</v>
      </c>
      <c r="I22" s="28">
        <f t="shared" si="0"/>
        <v>111</v>
      </c>
      <c r="J22" s="14">
        <f t="shared" si="4"/>
        <v>100</v>
      </c>
      <c r="K22" s="17">
        <f t="shared" si="1"/>
        <v>0</v>
      </c>
      <c r="L22" s="20">
        <f t="shared" si="5"/>
        <v>70.390329158170701</v>
      </c>
      <c r="M22" s="152">
        <f t="shared" si="6"/>
        <v>-338.83333333333326</v>
      </c>
      <c r="N22" s="187"/>
      <c r="O22" s="184"/>
    </row>
    <row r="23" spans="1:15" ht="18.75" x14ac:dyDescent="0.3">
      <c r="A23" s="3" t="s">
        <v>17</v>
      </c>
      <c r="B23" s="155" t="s">
        <v>9</v>
      </c>
      <c r="C23" s="155"/>
      <c r="D23" s="13">
        <v>225</v>
      </c>
      <c r="E23" s="95">
        <v>178</v>
      </c>
      <c r="F23" s="13">
        <v>208</v>
      </c>
      <c r="G23" s="95">
        <v>178</v>
      </c>
      <c r="H23" s="32">
        <f t="shared" si="3"/>
        <v>92.444444444444443</v>
      </c>
      <c r="I23" s="6">
        <f t="shared" si="0"/>
        <v>-17</v>
      </c>
      <c r="J23" s="14">
        <f t="shared" si="4"/>
        <v>100</v>
      </c>
      <c r="K23" s="17">
        <f t="shared" si="1"/>
        <v>0</v>
      </c>
      <c r="L23" s="20">
        <f t="shared" si="5"/>
        <v>85.576923076923066</v>
      </c>
      <c r="M23" s="152">
        <f t="shared" si="6"/>
        <v>-30</v>
      </c>
      <c r="N23" s="18"/>
      <c r="O23" s="2"/>
    </row>
    <row r="24" spans="1:15" ht="18.75" x14ac:dyDescent="0.3">
      <c r="A24" s="3" t="s">
        <v>18</v>
      </c>
      <c r="B24" s="155" t="s">
        <v>6</v>
      </c>
      <c r="C24" s="155" t="s">
        <v>53</v>
      </c>
      <c r="D24" s="13">
        <v>112.33333333333333</v>
      </c>
      <c r="E24" s="95">
        <v>102.75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14">
        <f t="shared" si="4"/>
        <v>100</v>
      </c>
      <c r="K24" s="17">
        <f t="shared" si="1"/>
        <v>0</v>
      </c>
      <c r="L24" s="20">
        <f t="shared" si="5"/>
        <v>91.468842729970333</v>
      </c>
      <c r="M24" s="152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55" t="s">
        <v>6</v>
      </c>
      <c r="C25" s="155" t="s">
        <v>54</v>
      </c>
      <c r="D25" s="13">
        <v>406.66666666666669</v>
      </c>
      <c r="E25" s="95">
        <v>293.5</v>
      </c>
      <c r="F25" s="13">
        <v>420.66666666666669</v>
      </c>
      <c r="G25" s="95">
        <v>293.5</v>
      </c>
      <c r="H25" s="33">
        <f t="shared" si="3"/>
        <v>103.44262295081967</v>
      </c>
      <c r="I25" s="28">
        <f t="shared" si="0"/>
        <v>14</v>
      </c>
      <c r="J25" s="14">
        <f t="shared" si="4"/>
        <v>100</v>
      </c>
      <c r="K25" s="17">
        <f t="shared" si="1"/>
        <v>0</v>
      </c>
      <c r="L25" s="20">
        <f t="shared" si="5"/>
        <v>69.770206022186997</v>
      </c>
      <c r="M25" s="152">
        <f t="shared" si="6"/>
        <v>-127.16666666666669</v>
      </c>
      <c r="N25" s="18"/>
      <c r="O25" s="2"/>
    </row>
    <row r="26" spans="1:15" ht="56.25" x14ac:dyDescent="0.3">
      <c r="A26" s="3" t="s">
        <v>40</v>
      </c>
      <c r="B26" s="155" t="s">
        <v>6</v>
      </c>
      <c r="C26" s="155" t="s">
        <v>55</v>
      </c>
      <c r="D26" s="13">
        <v>440</v>
      </c>
      <c r="E26" s="95">
        <v>319</v>
      </c>
      <c r="F26" s="13">
        <v>430.33333333333331</v>
      </c>
      <c r="G26" s="95">
        <v>319</v>
      </c>
      <c r="H26" s="32">
        <f t="shared" si="3"/>
        <v>97.803030303030297</v>
      </c>
      <c r="I26" s="6">
        <f t="shared" si="0"/>
        <v>-9.6666666666666856</v>
      </c>
      <c r="J26" s="14">
        <f t="shared" si="4"/>
        <v>100</v>
      </c>
      <c r="K26" s="17">
        <f t="shared" si="1"/>
        <v>0</v>
      </c>
      <c r="L26" s="20">
        <f t="shared" si="5"/>
        <v>74.128582494190553</v>
      </c>
      <c r="M26" s="152">
        <f t="shared" si="6"/>
        <v>-111.33333333333331</v>
      </c>
      <c r="N26" s="18"/>
      <c r="O26" s="2"/>
    </row>
    <row r="27" spans="1:15" ht="18.75" x14ac:dyDescent="0.3">
      <c r="A27" s="3" t="s">
        <v>20</v>
      </c>
      <c r="B27" s="155" t="s">
        <v>6</v>
      </c>
      <c r="C27" s="155" t="s">
        <v>56</v>
      </c>
      <c r="D27" s="13">
        <v>1786.6666666666667</v>
      </c>
      <c r="E27" s="95">
        <v>1033.5</v>
      </c>
      <c r="F27" s="13">
        <v>1786.6666666666667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57.845149253731343</v>
      </c>
      <c r="M27" s="152">
        <f t="shared" si="6"/>
        <v>-753.16666666666674</v>
      </c>
      <c r="N27" s="18"/>
      <c r="O27" s="2"/>
    </row>
    <row r="28" spans="1:15" ht="18.75" x14ac:dyDescent="0.3">
      <c r="A28" s="3" t="s">
        <v>21</v>
      </c>
      <c r="B28" s="155" t="s">
        <v>6</v>
      </c>
      <c r="C28" s="155"/>
      <c r="D28" s="13">
        <v>49</v>
      </c>
      <c r="E28" s="95">
        <v>52</v>
      </c>
      <c r="F28" s="13">
        <v>49</v>
      </c>
      <c r="G28" s="95">
        <v>52</v>
      </c>
      <c r="H28" s="32">
        <f t="shared" si="3"/>
        <v>100</v>
      </c>
      <c r="I28" s="6">
        <f t="shared" si="0"/>
        <v>0</v>
      </c>
      <c r="J28" s="14">
        <f t="shared" si="4"/>
        <v>100</v>
      </c>
      <c r="K28" s="17">
        <f t="shared" si="1"/>
        <v>0</v>
      </c>
      <c r="L28" s="20">
        <f t="shared" si="5"/>
        <v>106.12244897959184</v>
      </c>
      <c r="M28" s="152">
        <f>G29-F29</f>
        <v>-789.31999999999971</v>
      </c>
      <c r="N28" s="18"/>
      <c r="O28" s="2"/>
    </row>
    <row r="29" spans="1:15" ht="18.75" x14ac:dyDescent="0.3">
      <c r="A29" s="3" t="s">
        <v>22</v>
      </c>
      <c r="B29" s="155" t="s">
        <v>6</v>
      </c>
      <c r="C29" s="155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52">
        <f>G29-F29</f>
        <v>-789.31999999999971</v>
      </c>
      <c r="N29" s="18"/>
      <c r="O29" s="2"/>
    </row>
    <row r="30" spans="1:15" ht="18.75" x14ac:dyDescent="0.3">
      <c r="A30" s="3" t="s">
        <v>23</v>
      </c>
      <c r="B30" s="155" t="s">
        <v>6</v>
      </c>
      <c r="C30" s="155" t="s">
        <v>58</v>
      </c>
      <c r="D30" s="13">
        <v>66.333333333333329</v>
      </c>
      <c r="E30" s="95">
        <v>59.5</v>
      </c>
      <c r="F30" s="13">
        <v>66.5</v>
      </c>
      <c r="G30" s="95">
        <v>59.5</v>
      </c>
      <c r="H30" s="32">
        <f t="shared" si="3"/>
        <v>100.25125628140705</v>
      </c>
      <c r="I30" s="6">
        <f t="shared" si="0"/>
        <v>0.1666666666666714</v>
      </c>
      <c r="J30" s="14">
        <f t="shared" si="4"/>
        <v>100</v>
      </c>
      <c r="K30" s="17">
        <f t="shared" si="1"/>
        <v>0</v>
      </c>
      <c r="L30" s="20">
        <f t="shared" si="5"/>
        <v>89.473684210526315</v>
      </c>
      <c r="M30" s="152">
        <f>G31-F31</f>
        <v>-42</v>
      </c>
      <c r="N30" s="18"/>
      <c r="O30" s="2"/>
    </row>
    <row r="31" spans="1:15" ht="37.5" x14ac:dyDescent="0.3">
      <c r="A31" s="3" t="s">
        <v>24</v>
      </c>
      <c r="B31" s="155" t="s">
        <v>6</v>
      </c>
      <c r="C31" s="155"/>
      <c r="D31" s="13">
        <v>110.66666666666667</v>
      </c>
      <c r="E31" s="95">
        <v>74</v>
      </c>
      <c r="F31" s="13">
        <v>116</v>
      </c>
      <c r="G31" s="95">
        <v>74</v>
      </c>
      <c r="H31" s="33">
        <f t="shared" si="3"/>
        <v>104.81927710843372</v>
      </c>
      <c r="I31" s="28">
        <f t="shared" si="0"/>
        <v>5.3333333333333286</v>
      </c>
      <c r="J31" s="14">
        <f t="shared" si="4"/>
        <v>100</v>
      </c>
      <c r="K31" s="17">
        <f t="shared" si="1"/>
        <v>0</v>
      </c>
      <c r="L31" s="20">
        <f t="shared" si="5"/>
        <v>63.793103448275865</v>
      </c>
      <c r="M31" s="152">
        <f t="shared" ref="M31:M46" si="7">G31-F31</f>
        <v>-42</v>
      </c>
      <c r="N31" s="187">
        <f>SUM(L31:L32)/2</f>
        <v>67.574244932568845</v>
      </c>
      <c r="O31" s="184">
        <f>SUM(M31:M32)/2</f>
        <v>-37.308333333333337</v>
      </c>
    </row>
    <row r="32" spans="1:15" ht="37.5" x14ac:dyDescent="0.3">
      <c r="A32" s="3" t="s">
        <v>0</v>
      </c>
      <c r="B32" s="155" t="s">
        <v>6</v>
      </c>
      <c r="C32" s="155"/>
      <c r="D32" s="13">
        <v>109.2</v>
      </c>
      <c r="E32" s="95">
        <v>81.25</v>
      </c>
      <c r="F32" s="13">
        <v>113.86666666666667</v>
      </c>
      <c r="G32" s="95">
        <v>81.25</v>
      </c>
      <c r="H32" s="33">
        <f t="shared" si="3"/>
        <v>104.27350427350429</v>
      </c>
      <c r="I32" s="28">
        <f t="shared" si="0"/>
        <v>4.6666666666666714</v>
      </c>
      <c r="J32" s="14">
        <f t="shared" si="4"/>
        <v>100</v>
      </c>
      <c r="K32" s="17">
        <f t="shared" si="1"/>
        <v>0</v>
      </c>
      <c r="L32" s="152">
        <f t="shared" si="5"/>
        <v>71.355386416861819</v>
      </c>
      <c r="M32" s="152">
        <f t="shared" si="7"/>
        <v>-32.616666666666674</v>
      </c>
      <c r="N32" s="187"/>
      <c r="O32" s="184"/>
    </row>
    <row r="33" spans="1:15" ht="18.75" x14ac:dyDescent="0.3">
      <c r="A33" s="3" t="s">
        <v>25</v>
      </c>
      <c r="B33" s="155" t="s">
        <v>6</v>
      </c>
      <c r="C33" s="155" t="s">
        <v>53</v>
      </c>
      <c r="D33" s="13">
        <v>143.33333333333334</v>
      </c>
      <c r="E33" s="95">
        <v>101</v>
      </c>
      <c r="F33" s="13">
        <v>131.33333333333334</v>
      </c>
      <c r="G33" s="95">
        <v>101</v>
      </c>
      <c r="H33" s="32">
        <f t="shared" si="3"/>
        <v>91.627906976744185</v>
      </c>
      <c r="I33" s="6">
        <f t="shared" si="0"/>
        <v>-12</v>
      </c>
      <c r="J33" s="14">
        <f t="shared" si="4"/>
        <v>100</v>
      </c>
      <c r="K33" s="17">
        <f t="shared" si="1"/>
        <v>0</v>
      </c>
      <c r="L33" s="20">
        <f t="shared" si="5"/>
        <v>76.903553299492373</v>
      </c>
      <c r="M33" s="152">
        <f t="shared" si="7"/>
        <v>-30.333333333333343</v>
      </c>
      <c r="N33" s="187">
        <f>SUM(L33:L38)/6</f>
        <v>81.058600292455097</v>
      </c>
      <c r="O33" s="184">
        <f>SUM(M33:M38)/6</f>
        <v>-24.095000000000002</v>
      </c>
    </row>
    <row r="34" spans="1:15" ht="18.75" x14ac:dyDescent="0.3">
      <c r="A34" s="3" t="s">
        <v>63</v>
      </c>
      <c r="B34" s="155" t="s">
        <v>6</v>
      </c>
      <c r="C34" s="155"/>
      <c r="D34" s="13">
        <v>83.666666666666671</v>
      </c>
      <c r="E34" s="95">
        <v>70</v>
      </c>
      <c r="F34" s="13">
        <v>83.666666666666671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83.665338645418316</v>
      </c>
      <c r="M34" s="152">
        <f t="shared" si="7"/>
        <v>-13.666666666666671</v>
      </c>
      <c r="N34" s="187"/>
      <c r="O34" s="184"/>
    </row>
    <row r="35" spans="1:15" ht="18.75" x14ac:dyDescent="0.3">
      <c r="A35" s="3" t="s">
        <v>26</v>
      </c>
      <c r="B35" s="155" t="s">
        <v>6</v>
      </c>
      <c r="C35" s="155" t="s">
        <v>59</v>
      </c>
      <c r="D35" s="13">
        <v>80.333333333333329</v>
      </c>
      <c r="E35" s="95">
        <v>73</v>
      </c>
      <c r="F35" s="13">
        <v>80.333333333333329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52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55" t="s">
        <v>6</v>
      </c>
      <c r="C36" s="155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52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55" t="s">
        <v>6</v>
      </c>
      <c r="C37" s="155" t="s">
        <v>45</v>
      </c>
      <c r="D37" s="13">
        <v>149.83333333333334</v>
      </c>
      <c r="E37" s="95">
        <v>106.63</v>
      </c>
      <c r="F37" s="13">
        <v>149.83333333333334</v>
      </c>
      <c r="G37" s="95">
        <v>106.63</v>
      </c>
      <c r="H37" s="32">
        <f t="shared" si="3"/>
        <v>100</v>
      </c>
      <c r="I37" s="6">
        <f t="shared" si="0"/>
        <v>0</v>
      </c>
      <c r="J37" s="14">
        <f t="shared" si="4"/>
        <v>100</v>
      </c>
      <c r="K37" s="17">
        <f t="shared" si="1"/>
        <v>0</v>
      </c>
      <c r="L37" s="20">
        <f t="shared" si="5"/>
        <v>71.165739710789751</v>
      </c>
      <c r="M37" s="152">
        <f t="shared" si="7"/>
        <v>-43.203333333333347</v>
      </c>
      <c r="N37" s="187"/>
      <c r="O37" s="184"/>
    </row>
    <row r="38" spans="1:15" ht="18.75" x14ac:dyDescent="0.3">
      <c r="A38" s="3" t="s">
        <v>44</v>
      </c>
      <c r="B38" s="155" t="s">
        <v>6</v>
      </c>
      <c r="C38" s="155" t="s">
        <v>41</v>
      </c>
      <c r="D38" s="13">
        <v>153</v>
      </c>
      <c r="E38" s="95">
        <v>107</v>
      </c>
      <c r="F38" s="13">
        <v>153</v>
      </c>
      <c r="G38" s="95">
        <v>109.3</v>
      </c>
      <c r="H38" s="32">
        <f t="shared" si="3"/>
        <v>100</v>
      </c>
      <c r="I38" s="6">
        <f t="shared" si="0"/>
        <v>0</v>
      </c>
      <c r="J38" s="14">
        <f t="shared" si="4"/>
        <v>102.14953271028038</v>
      </c>
      <c r="K38" s="17">
        <f t="shared" si="1"/>
        <v>2.2999999999999972</v>
      </c>
      <c r="L38" s="20">
        <f t="shared" si="5"/>
        <v>71.437908496732021</v>
      </c>
      <c r="M38" s="152">
        <f t="shared" si="7"/>
        <v>-43.7</v>
      </c>
      <c r="N38" s="187"/>
      <c r="O38" s="184"/>
    </row>
    <row r="39" spans="1:15" ht="18.75" x14ac:dyDescent="0.3">
      <c r="A39" s="3" t="s">
        <v>27</v>
      </c>
      <c r="B39" s="155" t="s">
        <v>6</v>
      </c>
      <c r="C39" s="155"/>
      <c r="D39" s="13">
        <v>95.5</v>
      </c>
      <c r="E39" s="95">
        <v>98.25</v>
      </c>
      <c r="F39" s="13">
        <v>95.5</v>
      </c>
      <c r="G39" s="95">
        <v>98.25</v>
      </c>
      <c r="H39" s="32">
        <f t="shared" si="3"/>
        <v>100</v>
      </c>
      <c r="I39" s="6">
        <f t="shared" si="0"/>
        <v>0</v>
      </c>
      <c r="J39" s="14">
        <f t="shared" si="4"/>
        <v>100</v>
      </c>
      <c r="K39" s="17">
        <f t="shared" si="1"/>
        <v>0</v>
      </c>
      <c r="L39" s="20">
        <f t="shared" si="5"/>
        <v>102.87958115183247</v>
      </c>
      <c r="M39" s="152">
        <f t="shared" si="7"/>
        <v>2.75</v>
      </c>
      <c r="N39" s="187">
        <f>SUM(L39:L45)/7</f>
        <v>90.20005930017156</v>
      </c>
      <c r="O39" s="184">
        <f>SUM(M39:M45)/7</f>
        <v>-16.571428571428573</v>
      </c>
    </row>
    <row r="40" spans="1:15" ht="18.75" x14ac:dyDescent="0.3">
      <c r="A40" s="3" t="s">
        <v>28</v>
      </c>
      <c r="B40" s="155" t="s">
        <v>6</v>
      </c>
      <c r="C40" s="155"/>
      <c r="D40" s="13">
        <v>131</v>
      </c>
      <c r="E40" s="95">
        <v>110.5</v>
      </c>
      <c r="F40" s="13">
        <v>131</v>
      </c>
      <c r="G40" s="95">
        <v>110.5</v>
      </c>
      <c r="H40" s="32">
        <f t="shared" si="3"/>
        <v>100</v>
      </c>
      <c r="I40" s="6">
        <f t="shared" si="0"/>
        <v>0</v>
      </c>
      <c r="J40" s="14">
        <f t="shared" si="4"/>
        <v>100</v>
      </c>
      <c r="K40" s="17">
        <f t="shared" si="1"/>
        <v>0</v>
      </c>
      <c r="L40" s="20">
        <f t="shared" si="5"/>
        <v>84.351145038167942</v>
      </c>
      <c r="M40" s="152">
        <f t="shared" si="7"/>
        <v>-20.5</v>
      </c>
      <c r="N40" s="187"/>
      <c r="O40" s="184"/>
    </row>
    <row r="41" spans="1:15" ht="18.75" x14ac:dyDescent="0.3">
      <c r="A41" s="3" t="s">
        <v>29</v>
      </c>
      <c r="B41" s="155" t="s">
        <v>6</v>
      </c>
      <c r="C41" s="155"/>
      <c r="D41" s="13">
        <v>110.5</v>
      </c>
      <c r="E41" s="95">
        <v>101.25</v>
      </c>
      <c r="F41" s="13">
        <v>110.5</v>
      </c>
      <c r="G41" s="95">
        <v>101.25</v>
      </c>
      <c r="H41" s="32">
        <f t="shared" si="3"/>
        <v>100</v>
      </c>
      <c r="I41" s="6">
        <f t="shared" si="0"/>
        <v>0</v>
      </c>
      <c r="J41" s="14">
        <f t="shared" si="4"/>
        <v>100</v>
      </c>
      <c r="K41" s="17">
        <f t="shared" si="1"/>
        <v>0</v>
      </c>
      <c r="L41" s="20">
        <f t="shared" si="5"/>
        <v>91.628959276018094</v>
      </c>
      <c r="M41" s="152">
        <f t="shared" si="7"/>
        <v>-9.25</v>
      </c>
      <c r="N41" s="187"/>
      <c r="O41" s="184"/>
    </row>
    <row r="42" spans="1:15" ht="18.75" x14ac:dyDescent="0.3">
      <c r="A42" s="3" t="s">
        <v>30</v>
      </c>
      <c r="B42" s="155" t="s">
        <v>6</v>
      </c>
      <c r="C42" s="155"/>
      <c r="D42" s="13">
        <v>145</v>
      </c>
      <c r="E42" s="95">
        <v>122.5</v>
      </c>
      <c r="F42" s="13">
        <v>145</v>
      </c>
      <c r="G42" s="95">
        <v>122.5</v>
      </c>
      <c r="H42" s="32">
        <f t="shared" si="3"/>
        <v>100</v>
      </c>
      <c r="I42" s="6">
        <f t="shared" si="0"/>
        <v>0</v>
      </c>
      <c r="J42" s="14">
        <f t="shared" si="4"/>
        <v>100</v>
      </c>
      <c r="K42" s="17">
        <f t="shared" si="1"/>
        <v>0</v>
      </c>
      <c r="L42" s="20">
        <f t="shared" si="5"/>
        <v>84.482758620689651</v>
      </c>
      <c r="M42" s="152">
        <f t="shared" si="7"/>
        <v>-22.5</v>
      </c>
      <c r="N42" s="187"/>
      <c r="O42" s="184"/>
    </row>
    <row r="43" spans="1:15" ht="18.75" x14ac:dyDescent="0.3">
      <c r="A43" s="3" t="s">
        <v>64</v>
      </c>
      <c r="B43" s="155" t="s">
        <v>6</v>
      </c>
      <c r="C43" s="155"/>
      <c r="D43" s="13">
        <v>128.66666666666666</v>
      </c>
      <c r="E43" s="95">
        <v>116.5</v>
      </c>
      <c r="F43" s="13">
        <v>137.5</v>
      </c>
      <c r="G43" s="95">
        <v>116.5</v>
      </c>
      <c r="H43" s="32">
        <f t="shared" si="3"/>
        <v>106.86528497409327</v>
      </c>
      <c r="I43" s="6">
        <f t="shared" si="0"/>
        <v>8.8333333333333428</v>
      </c>
      <c r="J43" s="14">
        <f t="shared" si="4"/>
        <v>100</v>
      </c>
      <c r="K43" s="17">
        <f t="shared" si="1"/>
        <v>0</v>
      </c>
      <c r="L43" s="20">
        <f t="shared" si="5"/>
        <v>84.727272727272734</v>
      </c>
      <c r="M43" s="152">
        <f t="shared" si="7"/>
        <v>-21</v>
      </c>
      <c r="N43" s="187"/>
      <c r="O43" s="184"/>
    </row>
    <row r="44" spans="1:15" ht="37.5" x14ac:dyDescent="0.3">
      <c r="A44" s="3" t="s">
        <v>31</v>
      </c>
      <c r="B44" s="155" t="s">
        <v>6</v>
      </c>
      <c r="C44" s="155" t="s">
        <v>52</v>
      </c>
      <c r="D44" s="13">
        <v>287.5</v>
      </c>
      <c r="E44" s="95">
        <v>257</v>
      </c>
      <c r="F44" s="13">
        <v>287.5</v>
      </c>
      <c r="G44" s="95">
        <v>257</v>
      </c>
      <c r="H44" s="32">
        <f t="shared" si="3"/>
        <v>100</v>
      </c>
      <c r="I44" s="6">
        <f t="shared" si="0"/>
        <v>0</v>
      </c>
      <c r="J44" s="14">
        <f t="shared" si="4"/>
        <v>100</v>
      </c>
      <c r="K44" s="17">
        <f t="shared" si="1"/>
        <v>0</v>
      </c>
      <c r="L44" s="20">
        <f t="shared" si="5"/>
        <v>89.391304347826079</v>
      </c>
      <c r="M44" s="152">
        <f t="shared" si="7"/>
        <v>-30.5</v>
      </c>
      <c r="N44" s="187"/>
      <c r="O44" s="184"/>
    </row>
    <row r="45" spans="1:15" ht="37.5" x14ac:dyDescent="0.3">
      <c r="A45" s="3" t="s">
        <v>46</v>
      </c>
      <c r="B45" s="155" t="s">
        <v>6</v>
      </c>
      <c r="C45" s="155" t="s">
        <v>52</v>
      </c>
      <c r="D45" s="13">
        <v>216.5</v>
      </c>
      <c r="E45" s="95">
        <v>232.5</v>
      </c>
      <c r="F45" s="13">
        <v>247.5</v>
      </c>
      <c r="G45" s="95">
        <v>232.5</v>
      </c>
      <c r="H45" s="33">
        <f t="shared" si="3"/>
        <v>114.31870669745959</v>
      </c>
      <c r="I45" s="28">
        <f t="shared" si="0"/>
        <v>31</v>
      </c>
      <c r="J45" s="14">
        <f t="shared" si="4"/>
        <v>100</v>
      </c>
      <c r="K45" s="17">
        <f t="shared" si="1"/>
        <v>0</v>
      </c>
      <c r="L45" s="20">
        <f t="shared" si="5"/>
        <v>93.939393939393938</v>
      </c>
      <c r="M45" s="152">
        <f t="shared" si="7"/>
        <v>-15</v>
      </c>
      <c r="N45" s="187"/>
      <c r="O45" s="184"/>
    </row>
    <row r="46" spans="1:15" ht="18.75" x14ac:dyDescent="0.3">
      <c r="A46" s="3" t="s">
        <v>32</v>
      </c>
      <c r="B46" s="155" t="s">
        <v>6</v>
      </c>
      <c r="C46" s="155" t="s">
        <v>60</v>
      </c>
      <c r="D46" s="13">
        <v>299.33333333333331</v>
      </c>
      <c r="E46" s="95">
        <v>244.5</v>
      </c>
      <c r="F46" s="13">
        <v>284</v>
      </c>
      <c r="G46" s="95">
        <v>244.5</v>
      </c>
      <c r="H46" s="32">
        <f t="shared" si="3"/>
        <v>94.877505567928736</v>
      </c>
      <c r="I46" s="6">
        <f t="shared" si="0"/>
        <v>-15.333333333333314</v>
      </c>
      <c r="J46" s="14">
        <f t="shared" si="4"/>
        <v>100</v>
      </c>
      <c r="K46" s="17">
        <f t="shared" si="1"/>
        <v>0</v>
      </c>
      <c r="L46" s="20">
        <f t="shared" si="5"/>
        <v>86.091549295774655</v>
      </c>
      <c r="M46" s="152">
        <f t="shared" si="7"/>
        <v>-39.5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84.707945551379368</v>
      </c>
      <c r="M47" s="19">
        <f>SUM(M6:M46)/39</f>
        <v>-121.97346153846148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19" sqref="J19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56"/>
      <c r="D4" s="175" t="s">
        <v>1</v>
      </c>
      <c r="E4" s="175"/>
      <c r="F4" s="175"/>
      <c r="G4" s="175"/>
      <c r="H4" s="175" t="s">
        <v>104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5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57"/>
      <c r="D6" s="190">
        <v>46190</v>
      </c>
      <c r="E6" s="183"/>
      <c r="F6" s="190">
        <v>46190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58" t="s">
        <v>6</v>
      </c>
      <c r="C7" s="158" t="s">
        <v>45</v>
      </c>
      <c r="D7" s="13">
        <v>0</v>
      </c>
      <c r="E7" s="95">
        <v>0</v>
      </c>
      <c r="F7" s="13">
        <v>1200</v>
      </c>
      <c r="G7" s="95">
        <v>0</v>
      </c>
      <c r="H7" s="32">
        <v>0</v>
      </c>
      <c r="I7" s="6">
        <f t="shared" ref="I7:I46" si="0">F7-D7</f>
        <v>1200</v>
      </c>
      <c r="J7" s="14">
        <v>0</v>
      </c>
      <c r="K7" s="17">
        <f t="shared" ref="K7:K46" si="1">G7-E7</f>
        <v>0</v>
      </c>
      <c r="L7" s="159">
        <v>0</v>
      </c>
      <c r="M7" s="159">
        <f t="shared" ref="M7:M16" si="2">G7-F7</f>
        <v>-1200</v>
      </c>
      <c r="N7" s="187">
        <f>SUM(L7:L12)/5</f>
        <v>83.512745875815185</v>
      </c>
      <c r="O7" s="184">
        <f>SUM(M7:M12)/5</f>
        <v>-394.19999999999993</v>
      </c>
    </row>
    <row r="8" spans="1:15" ht="18.75" x14ac:dyDescent="0.3">
      <c r="A8" s="3" t="s">
        <v>50</v>
      </c>
      <c r="B8" s="158" t="s">
        <v>6</v>
      </c>
      <c r="C8" s="158"/>
      <c r="D8" s="13">
        <v>961</v>
      </c>
      <c r="E8" s="95">
        <v>850.5</v>
      </c>
      <c r="F8" s="13">
        <v>951</v>
      </c>
      <c r="G8" s="95">
        <v>850.5</v>
      </c>
      <c r="H8" s="32">
        <f t="shared" ref="H8:H46" si="3">F8/D8*100</f>
        <v>98.959417273673253</v>
      </c>
      <c r="I8" s="6">
        <f t="shared" si="0"/>
        <v>-10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89.432176656151412</v>
      </c>
      <c r="M8" s="159">
        <f t="shared" si="2"/>
        <v>-100.5</v>
      </c>
      <c r="N8" s="187"/>
      <c r="O8" s="184"/>
    </row>
    <row r="9" spans="1:15" ht="18.75" x14ac:dyDescent="0.3">
      <c r="A9" s="3" t="s">
        <v>10</v>
      </c>
      <c r="B9" s="158" t="s">
        <v>6</v>
      </c>
      <c r="C9" s="158"/>
      <c r="D9" s="13">
        <v>402</v>
      </c>
      <c r="E9" s="95">
        <v>401</v>
      </c>
      <c r="F9" s="13">
        <v>478</v>
      </c>
      <c r="G9" s="95">
        <v>401</v>
      </c>
      <c r="H9" s="33">
        <f t="shared" si="3"/>
        <v>118.90547263681593</v>
      </c>
      <c r="I9" s="28">
        <f t="shared" si="0"/>
        <v>76</v>
      </c>
      <c r="J9" s="14">
        <f t="shared" si="4"/>
        <v>100</v>
      </c>
      <c r="K9" s="17">
        <f t="shared" si="1"/>
        <v>0</v>
      </c>
      <c r="L9" s="20">
        <f t="shared" si="5"/>
        <v>83.891213389121347</v>
      </c>
      <c r="M9" s="159">
        <f t="shared" si="2"/>
        <v>-77</v>
      </c>
      <c r="N9" s="187"/>
      <c r="O9" s="184"/>
    </row>
    <row r="10" spans="1:15" ht="18.75" x14ac:dyDescent="0.3">
      <c r="A10" s="3" t="s">
        <v>7</v>
      </c>
      <c r="B10" s="158" t="s">
        <v>6</v>
      </c>
      <c r="C10" s="158"/>
      <c r="D10" s="13">
        <v>555.66666666666663</v>
      </c>
      <c r="E10" s="95">
        <v>455.5</v>
      </c>
      <c r="F10" s="13">
        <v>555.66666666666663</v>
      </c>
      <c r="G10" s="95">
        <v>461</v>
      </c>
      <c r="H10" s="32">
        <f t="shared" si="3"/>
        <v>100</v>
      </c>
      <c r="I10" s="6">
        <f t="shared" si="0"/>
        <v>0</v>
      </c>
      <c r="J10" s="14">
        <f t="shared" si="4"/>
        <v>101.20746432491768</v>
      </c>
      <c r="K10" s="17">
        <f t="shared" si="1"/>
        <v>5.5</v>
      </c>
      <c r="L10" s="20">
        <f t="shared" si="5"/>
        <v>82.963407318536298</v>
      </c>
      <c r="M10" s="159">
        <f t="shared" si="2"/>
        <v>-94.666666666666629</v>
      </c>
      <c r="N10" s="187"/>
      <c r="O10" s="184"/>
    </row>
    <row r="11" spans="1:15" ht="18.75" x14ac:dyDescent="0.3">
      <c r="A11" s="3" t="s">
        <v>11</v>
      </c>
      <c r="B11" s="158" t="s">
        <v>6</v>
      </c>
      <c r="C11" s="158"/>
      <c r="D11" s="13">
        <v>361</v>
      </c>
      <c r="E11" s="95">
        <v>371.5</v>
      </c>
      <c r="F11" s="13">
        <v>367.33333333333331</v>
      </c>
      <c r="G11" s="95">
        <v>371.5</v>
      </c>
      <c r="H11" s="32">
        <f t="shared" si="3"/>
        <v>101.75438596491229</v>
      </c>
      <c r="I11" s="6">
        <f t="shared" si="0"/>
        <v>6.3333333333333144</v>
      </c>
      <c r="J11" s="14">
        <f t="shared" si="4"/>
        <v>100</v>
      </c>
      <c r="K11" s="17">
        <f t="shared" si="1"/>
        <v>0</v>
      </c>
      <c r="L11" s="20">
        <f t="shared" si="5"/>
        <v>101.13430127041742</v>
      </c>
      <c r="M11" s="159">
        <f t="shared" si="2"/>
        <v>4.1666666666666856</v>
      </c>
      <c r="N11" s="187"/>
      <c r="O11" s="184"/>
    </row>
    <row r="12" spans="1:15" ht="18.75" x14ac:dyDescent="0.3">
      <c r="A12" s="3" t="s">
        <v>12</v>
      </c>
      <c r="B12" s="158" t="s">
        <v>6</v>
      </c>
      <c r="C12" s="158" t="s">
        <v>47</v>
      </c>
      <c r="D12" s="13">
        <v>1300</v>
      </c>
      <c r="E12" s="95">
        <v>759</v>
      </c>
      <c r="F12" s="13">
        <v>1262</v>
      </c>
      <c r="G12" s="95">
        <v>759</v>
      </c>
      <c r="H12" s="32">
        <f t="shared" si="3"/>
        <v>97.076923076923066</v>
      </c>
      <c r="I12" s="6">
        <f t="shared" si="0"/>
        <v>-38</v>
      </c>
      <c r="J12" s="14">
        <f t="shared" si="4"/>
        <v>100</v>
      </c>
      <c r="K12" s="17">
        <f t="shared" si="1"/>
        <v>0</v>
      </c>
      <c r="L12" s="20">
        <f t="shared" si="5"/>
        <v>60.142630744849448</v>
      </c>
      <c r="M12" s="159">
        <f t="shared" si="2"/>
        <v>-503</v>
      </c>
      <c r="N12" s="187"/>
      <c r="O12" s="184"/>
    </row>
    <row r="13" spans="1:15" ht="57" customHeight="1" x14ac:dyDescent="0.3">
      <c r="A13" s="3" t="s">
        <v>13</v>
      </c>
      <c r="B13" s="158" t="s">
        <v>6</v>
      </c>
      <c r="C13" s="158" t="s">
        <v>51</v>
      </c>
      <c r="D13" s="13">
        <v>158.66666666666666</v>
      </c>
      <c r="E13" s="95">
        <v>110</v>
      </c>
      <c r="F13" s="13">
        <v>112.33333333333333</v>
      </c>
      <c r="G13" s="95">
        <v>121.5</v>
      </c>
      <c r="H13" s="32">
        <f t="shared" si="3"/>
        <v>70.798319327731093</v>
      </c>
      <c r="I13" s="11">
        <f t="shared" si="0"/>
        <v>-46.333333333333329</v>
      </c>
      <c r="J13" s="27">
        <f t="shared" si="4"/>
        <v>110.45454545454545</v>
      </c>
      <c r="K13" s="79">
        <f t="shared" si="1"/>
        <v>11.5</v>
      </c>
      <c r="L13" s="20">
        <f t="shared" si="5"/>
        <v>108.16023738872404</v>
      </c>
      <c r="M13" s="159">
        <f t="shared" si="2"/>
        <v>9.1666666666666714</v>
      </c>
      <c r="N13" s="18"/>
      <c r="O13" s="2"/>
    </row>
    <row r="14" spans="1:15" ht="18.75" x14ac:dyDescent="0.3">
      <c r="A14" s="3" t="s">
        <v>67</v>
      </c>
      <c r="B14" s="158" t="s">
        <v>6</v>
      </c>
      <c r="C14" s="158"/>
      <c r="D14" s="13">
        <v>309</v>
      </c>
      <c r="E14" s="95">
        <v>422.5</v>
      </c>
      <c r="F14" s="13">
        <v>309</v>
      </c>
      <c r="G14" s="95">
        <v>226</v>
      </c>
      <c r="H14" s="32">
        <f t="shared" si="3"/>
        <v>100</v>
      </c>
      <c r="I14" s="11">
        <f t="shared" si="0"/>
        <v>0</v>
      </c>
      <c r="J14" s="15">
        <f t="shared" si="4"/>
        <v>53.491124260355029</v>
      </c>
      <c r="K14" s="26">
        <f t="shared" si="1"/>
        <v>-196.5</v>
      </c>
      <c r="L14" s="20">
        <f t="shared" si="5"/>
        <v>73.139158576051784</v>
      </c>
      <c r="M14" s="159">
        <f t="shared" si="2"/>
        <v>-83</v>
      </c>
      <c r="N14" s="18"/>
      <c r="O14" s="2"/>
    </row>
    <row r="15" spans="1:15" ht="18.75" x14ac:dyDescent="0.3">
      <c r="A15" s="3" t="s">
        <v>14</v>
      </c>
      <c r="B15" s="158" t="s">
        <v>6</v>
      </c>
      <c r="C15" s="158"/>
      <c r="D15" s="13">
        <v>739.5</v>
      </c>
      <c r="E15" s="95">
        <v>515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100</v>
      </c>
      <c r="K15" s="26">
        <f t="shared" si="1"/>
        <v>0</v>
      </c>
      <c r="L15" s="20">
        <f t="shared" si="5"/>
        <v>69.641649763353612</v>
      </c>
      <c r="M15" s="159">
        <f t="shared" si="2"/>
        <v>-224.5</v>
      </c>
      <c r="N15" s="18"/>
      <c r="O15" s="2"/>
    </row>
    <row r="16" spans="1:15" ht="93.75" x14ac:dyDescent="0.3">
      <c r="A16" s="3" t="s">
        <v>15</v>
      </c>
      <c r="B16" s="158" t="s">
        <v>6</v>
      </c>
      <c r="C16" s="158" t="s">
        <v>65</v>
      </c>
      <c r="D16" s="13">
        <v>1527</v>
      </c>
      <c r="E16" s="95">
        <v>1308.5</v>
      </c>
      <c r="F16" s="13">
        <v>1280.6666666666667</v>
      </c>
      <c r="G16" s="95">
        <v>1308.5</v>
      </c>
      <c r="H16" s="32">
        <f t="shared" si="3"/>
        <v>83.868151058720812</v>
      </c>
      <c r="I16" s="11">
        <f t="shared" si="0"/>
        <v>-246.33333333333326</v>
      </c>
      <c r="J16" s="14">
        <f t="shared" si="4"/>
        <v>100</v>
      </c>
      <c r="K16" s="17">
        <f t="shared" si="1"/>
        <v>0</v>
      </c>
      <c r="L16" s="20">
        <f t="shared" si="5"/>
        <v>102.17334721499218</v>
      </c>
      <c r="M16" s="159">
        <f t="shared" si="2"/>
        <v>27.833333333333258</v>
      </c>
      <c r="N16" s="187">
        <f>SUM(L16:L22)/7</f>
        <v>84.67025573951841</v>
      </c>
      <c r="O16" s="184">
        <f>SUM(M16:M22)/7</f>
        <v>-116.1583333333333</v>
      </c>
    </row>
    <row r="17" spans="1:15" ht="18.75" x14ac:dyDescent="0.3">
      <c r="A17" s="3" t="s">
        <v>35</v>
      </c>
      <c r="B17" s="158" t="s">
        <v>8</v>
      </c>
      <c r="C17" s="158" t="s">
        <v>48</v>
      </c>
      <c r="D17" s="13">
        <v>214</v>
      </c>
      <c r="E17" s="95">
        <v>206.66500000000002</v>
      </c>
      <c r="F17" s="13">
        <v>239</v>
      </c>
      <c r="G17" s="95">
        <v>206.66500000000002</v>
      </c>
      <c r="H17" s="33">
        <f t="shared" si="3"/>
        <v>111.68224299065422</v>
      </c>
      <c r="I17" s="28">
        <f t="shared" si="0"/>
        <v>25</v>
      </c>
      <c r="J17" s="14">
        <f t="shared" si="4"/>
        <v>100</v>
      </c>
      <c r="K17" s="17">
        <f t="shared" si="1"/>
        <v>0</v>
      </c>
      <c r="L17" s="20">
        <f t="shared" si="5"/>
        <v>86.470711297071134</v>
      </c>
      <c r="M17" s="159">
        <f>G18-F18</f>
        <v>43.666666666666686</v>
      </c>
      <c r="N17" s="187"/>
      <c r="O17" s="184"/>
    </row>
    <row r="18" spans="1:15" ht="18.75" x14ac:dyDescent="0.3">
      <c r="A18" s="3" t="s">
        <v>36</v>
      </c>
      <c r="B18" s="158" t="s">
        <v>6</v>
      </c>
      <c r="C18" s="158" t="s">
        <v>41</v>
      </c>
      <c r="D18" s="13">
        <v>453.33333333333331</v>
      </c>
      <c r="E18" s="95">
        <v>497</v>
      </c>
      <c r="F18" s="13">
        <v>453.33333333333331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109.63235294117648</v>
      </c>
      <c r="M18" s="159">
        <f t="shared" ref="M18:M27" si="6">G18-F18</f>
        <v>43.666666666666686</v>
      </c>
      <c r="N18" s="187"/>
      <c r="O18" s="184"/>
    </row>
    <row r="19" spans="1:15" ht="37.5" x14ac:dyDescent="0.3">
      <c r="A19" s="3" t="s">
        <v>37</v>
      </c>
      <c r="B19" s="158" t="s">
        <v>6</v>
      </c>
      <c r="C19" s="158" t="s">
        <v>52</v>
      </c>
      <c r="D19" s="13">
        <v>705</v>
      </c>
      <c r="E19" s="95">
        <v>465.69499999999999</v>
      </c>
      <c r="F19" s="13">
        <v>817.21999999999991</v>
      </c>
      <c r="G19" s="95">
        <v>465.69499999999999</v>
      </c>
      <c r="H19" s="33">
        <f t="shared" si="3"/>
        <v>115.91773049645388</v>
      </c>
      <c r="I19" s="28">
        <f t="shared" si="0"/>
        <v>112.21999999999991</v>
      </c>
      <c r="J19" s="14">
        <f t="shared" si="4"/>
        <v>100</v>
      </c>
      <c r="K19" s="17">
        <f t="shared" si="1"/>
        <v>0</v>
      </c>
      <c r="L19" s="20">
        <f t="shared" si="5"/>
        <v>56.985267125131543</v>
      </c>
      <c r="M19" s="159">
        <f t="shared" si="6"/>
        <v>-351.52499999999992</v>
      </c>
      <c r="N19" s="187"/>
      <c r="O19" s="184"/>
    </row>
    <row r="20" spans="1:15" ht="38.25" customHeight="1" x14ac:dyDescent="0.3">
      <c r="A20" s="3" t="s">
        <v>38</v>
      </c>
      <c r="B20" s="158" t="s">
        <v>6</v>
      </c>
      <c r="C20" s="158" t="s">
        <v>52</v>
      </c>
      <c r="D20" s="13">
        <v>816.66666666666663</v>
      </c>
      <c r="E20" s="95">
        <v>715.5</v>
      </c>
      <c r="F20" s="13">
        <v>816.66666666666663</v>
      </c>
      <c r="G20" s="95">
        <v>715.5</v>
      </c>
      <c r="H20" s="32">
        <f t="shared" si="3"/>
        <v>100</v>
      </c>
      <c r="I20" s="6">
        <f t="shared" si="0"/>
        <v>0</v>
      </c>
      <c r="J20" s="14">
        <f t="shared" si="4"/>
        <v>100</v>
      </c>
      <c r="K20" s="17">
        <f t="shared" si="1"/>
        <v>0</v>
      </c>
      <c r="L20" s="20">
        <f t="shared" si="5"/>
        <v>87.612244897959187</v>
      </c>
      <c r="M20" s="159">
        <f t="shared" si="6"/>
        <v>-101.16666666666663</v>
      </c>
      <c r="N20" s="187"/>
      <c r="O20" s="184"/>
    </row>
    <row r="21" spans="1:15" ht="37.5" x14ac:dyDescent="0.3">
      <c r="A21" s="3" t="s">
        <v>16</v>
      </c>
      <c r="B21" s="158" t="s">
        <v>8</v>
      </c>
      <c r="C21" s="158" t="s">
        <v>52</v>
      </c>
      <c r="D21" s="13">
        <v>133.33333333333334</v>
      </c>
      <c r="E21" s="95">
        <v>115.25</v>
      </c>
      <c r="F21" s="13">
        <v>134</v>
      </c>
      <c r="G21" s="95">
        <v>115.25</v>
      </c>
      <c r="H21" s="32">
        <f t="shared" si="3"/>
        <v>100.49999999999999</v>
      </c>
      <c r="I21" s="6">
        <f t="shared" si="0"/>
        <v>0.66666666666665719</v>
      </c>
      <c r="J21" s="14">
        <f t="shared" si="4"/>
        <v>100</v>
      </c>
      <c r="K21" s="17">
        <f t="shared" si="1"/>
        <v>0</v>
      </c>
      <c r="L21" s="20">
        <f t="shared" si="5"/>
        <v>86.007462686567166</v>
      </c>
      <c r="M21" s="159">
        <f t="shared" si="6"/>
        <v>-18.75</v>
      </c>
      <c r="N21" s="187"/>
      <c r="O21" s="184"/>
    </row>
    <row r="22" spans="1:15" ht="18.75" x14ac:dyDescent="0.3">
      <c r="A22" s="3" t="s">
        <v>39</v>
      </c>
      <c r="B22" s="158" t="s">
        <v>6</v>
      </c>
      <c r="C22" s="158"/>
      <c r="D22" s="13">
        <v>1144.3333333333333</v>
      </c>
      <c r="E22" s="95">
        <v>805.5</v>
      </c>
      <c r="F22" s="13">
        <v>1262.3333333333333</v>
      </c>
      <c r="G22" s="95">
        <v>805.5</v>
      </c>
      <c r="H22" s="33">
        <f t="shared" si="3"/>
        <v>110.31168074570348</v>
      </c>
      <c r="I22" s="28">
        <f t="shared" si="0"/>
        <v>118</v>
      </c>
      <c r="J22" s="14">
        <f t="shared" si="4"/>
        <v>100</v>
      </c>
      <c r="K22" s="17">
        <f t="shared" si="1"/>
        <v>0</v>
      </c>
      <c r="L22" s="20">
        <f t="shared" si="5"/>
        <v>63.810404013731194</v>
      </c>
      <c r="M22" s="159">
        <f t="shared" si="6"/>
        <v>-456.83333333333326</v>
      </c>
      <c r="N22" s="187"/>
      <c r="O22" s="184"/>
    </row>
    <row r="23" spans="1:15" ht="18.75" x14ac:dyDescent="0.3">
      <c r="A23" s="3" t="s">
        <v>17</v>
      </c>
      <c r="B23" s="158" t="s">
        <v>9</v>
      </c>
      <c r="C23" s="158"/>
      <c r="D23" s="13">
        <v>208</v>
      </c>
      <c r="E23" s="95">
        <v>178</v>
      </c>
      <c r="F23" s="13">
        <v>206.33333333333334</v>
      </c>
      <c r="G23" s="95">
        <v>178</v>
      </c>
      <c r="H23" s="32">
        <f t="shared" si="3"/>
        <v>99.198717948717956</v>
      </c>
      <c r="I23" s="6">
        <f t="shared" si="0"/>
        <v>-1.6666666666666572</v>
      </c>
      <c r="J23" s="14">
        <f t="shared" si="4"/>
        <v>100</v>
      </c>
      <c r="K23" s="17">
        <f t="shared" si="1"/>
        <v>0</v>
      </c>
      <c r="L23" s="20">
        <f t="shared" si="5"/>
        <v>86.268174474959608</v>
      </c>
      <c r="M23" s="159">
        <f t="shared" si="6"/>
        <v>-28.333333333333343</v>
      </c>
      <c r="N23" s="18"/>
      <c r="O23" s="2"/>
    </row>
    <row r="24" spans="1:15" ht="18.75" x14ac:dyDescent="0.3">
      <c r="A24" s="3" t="s">
        <v>18</v>
      </c>
      <c r="B24" s="158" t="s">
        <v>6</v>
      </c>
      <c r="C24" s="158" t="s">
        <v>53</v>
      </c>
      <c r="D24" s="13">
        <v>112.33333333333333</v>
      </c>
      <c r="E24" s="95">
        <v>102.75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14">
        <f t="shared" si="4"/>
        <v>100</v>
      </c>
      <c r="K24" s="17">
        <f t="shared" si="1"/>
        <v>0</v>
      </c>
      <c r="L24" s="20">
        <f t="shared" si="5"/>
        <v>91.468842729970333</v>
      </c>
      <c r="M24" s="159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58" t="s">
        <v>6</v>
      </c>
      <c r="C25" s="158" t="s">
        <v>54</v>
      </c>
      <c r="D25" s="13">
        <v>420.66666666666669</v>
      </c>
      <c r="E25" s="95">
        <v>293.5</v>
      </c>
      <c r="F25" s="13">
        <v>421.66666666666669</v>
      </c>
      <c r="G25" s="95">
        <v>293.5</v>
      </c>
      <c r="H25" s="32">
        <f t="shared" si="3"/>
        <v>100.2377179080824</v>
      </c>
      <c r="I25" s="6">
        <f t="shared" si="0"/>
        <v>1</v>
      </c>
      <c r="J25" s="14">
        <f t="shared" si="4"/>
        <v>100</v>
      </c>
      <c r="K25" s="17">
        <f t="shared" si="1"/>
        <v>0</v>
      </c>
      <c r="L25" s="20">
        <f t="shared" si="5"/>
        <v>69.604743083003953</v>
      </c>
      <c r="M25" s="159">
        <f t="shared" si="6"/>
        <v>-128.16666666666669</v>
      </c>
      <c r="N25" s="18"/>
      <c r="O25" s="2"/>
    </row>
    <row r="26" spans="1:15" ht="56.25" x14ac:dyDescent="0.3">
      <c r="A26" s="3" t="s">
        <v>40</v>
      </c>
      <c r="B26" s="158" t="s">
        <v>6</v>
      </c>
      <c r="C26" s="158" t="s">
        <v>55</v>
      </c>
      <c r="D26" s="13">
        <v>430.33333333333331</v>
      </c>
      <c r="E26" s="95">
        <v>319</v>
      </c>
      <c r="F26" s="13">
        <v>430.33333333333331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100</v>
      </c>
      <c r="K26" s="17">
        <f t="shared" si="1"/>
        <v>0</v>
      </c>
      <c r="L26" s="20">
        <f t="shared" si="5"/>
        <v>74.128582494190553</v>
      </c>
      <c r="M26" s="159">
        <f t="shared" si="6"/>
        <v>-111.33333333333331</v>
      </c>
      <c r="N26" s="18"/>
      <c r="O26" s="2"/>
    </row>
    <row r="27" spans="1:15" ht="18.75" x14ac:dyDescent="0.3">
      <c r="A27" s="3" t="s">
        <v>20</v>
      </c>
      <c r="B27" s="158" t="s">
        <v>6</v>
      </c>
      <c r="C27" s="158" t="s">
        <v>56</v>
      </c>
      <c r="D27" s="13">
        <v>1786.6666666666667</v>
      </c>
      <c r="E27" s="95">
        <v>1033.5</v>
      </c>
      <c r="F27" s="13">
        <v>1786.6666666666667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57.845149253731343</v>
      </c>
      <c r="M27" s="159">
        <f t="shared" si="6"/>
        <v>-753.16666666666674</v>
      </c>
      <c r="N27" s="18"/>
      <c r="O27" s="2"/>
    </row>
    <row r="28" spans="1:15" ht="18.75" x14ac:dyDescent="0.3">
      <c r="A28" s="3" t="s">
        <v>21</v>
      </c>
      <c r="B28" s="158" t="s">
        <v>6</v>
      </c>
      <c r="C28" s="158"/>
      <c r="D28" s="13">
        <v>49</v>
      </c>
      <c r="E28" s="95">
        <v>52</v>
      </c>
      <c r="F28" s="13">
        <v>48.333333333333336</v>
      </c>
      <c r="G28" s="95">
        <v>52</v>
      </c>
      <c r="H28" s="32">
        <f t="shared" si="3"/>
        <v>98.639455782312936</v>
      </c>
      <c r="I28" s="6">
        <f t="shared" si="0"/>
        <v>-0.6666666666666643</v>
      </c>
      <c r="J28" s="14">
        <f t="shared" si="4"/>
        <v>100</v>
      </c>
      <c r="K28" s="17">
        <f t="shared" si="1"/>
        <v>0</v>
      </c>
      <c r="L28" s="20">
        <f t="shared" si="5"/>
        <v>107.58620689655172</v>
      </c>
      <c r="M28" s="159">
        <f>G29-F29</f>
        <v>-789.31999999999971</v>
      </c>
      <c r="N28" s="18"/>
      <c r="O28" s="2"/>
    </row>
    <row r="29" spans="1:15" ht="18.75" x14ac:dyDescent="0.3">
      <c r="A29" s="3" t="s">
        <v>22</v>
      </c>
      <c r="B29" s="158" t="s">
        <v>6</v>
      </c>
      <c r="C29" s="158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59">
        <f>G29-F29</f>
        <v>-789.31999999999971</v>
      </c>
      <c r="N29" s="18"/>
      <c r="O29" s="2"/>
    </row>
    <row r="30" spans="1:15" ht="18.75" x14ac:dyDescent="0.3">
      <c r="A30" s="3" t="s">
        <v>23</v>
      </c>
      <c r="B30" s="158" t="s">
        <v>6</v>
      </c>
      <c r="C30" s="158" t="s">
        <v>58</v>
      </c>
      <c r="D30" s="13">
        <v>66.5</v>
      </c>
      <c r="E30" s="95">
        <v>59.5</v>
      </c>
      <c r="F30" s="13">
        <v>66.5</v>
      </c>
      <c r="G30" s="95">
        <v>59.5</v>
      </c>
      <c r="H30" s="32">
        <f t="shared" si="3"/>
        <v>100</v>
      </c>
      <c r="I30" s="6">
        <f t="shared" si="0"/>
        <v>0</v>
      </c>
      <c r="J30" s="14">
        <f t="shared" si="4"/>
        <v>100</v>
      </c>
      <c r="K30" s="17">
        <f t="shared" si="1"/>
        <v>0</v>
      </c>
      <c r="L30" s="20">
        <f t="shared" si="5"/>
        <v>89.473684210526315</v>
      </c>
      <c r="M30" s="159">
        <f>G31-F31</f>
        <v>-42</v>
      </c>
      <c r="N30" s="18"/>
      <c r="O30" s="2"/>
    </row>
    <row r="31" spans="1:15" ht="37.5" x14ac:dyDescent="0.3">
      <c r="A31" s="3" t="s">
        <v>24</v>
      </c>
      <c r="B31" s="158" t="s">
        <v>6</v>
      </c>
      <c r="C31" s="158"/>
      <c r="D31" s="13">
        <v>116</v>
      </c>
      <c r="E31" s="95">
        <v>74</v>
      </c>
      <c r="F31" s="13">
        <v>116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63.793103448275865</v>
      </c>
      <c r="M31" s="159">
        <f t="shared" ref="M31:M46" si="7">G31-F31</f>
        <v>-42</v>
      </c>
      <c r="N31" s="187">
        <f>SUM(L31:L32)/2</f>
        <v>67.574244932568845</v>
      </c>
      <c r="O31" s="184">
        <f>SUM(M31:M32)/2</f>
        <v>-37.308333333333337</v>
      </c>
    </row>
    <row r="32" spans="1:15" ht="37.5" x14ac:dyDescent="0.3">
      <c r="A32" s="3" t="s">
        <v>0</v>
      </c>
      <c r="B32" s="158" t="s">
        <v>6</v>
      </c>
      <c r="C32" s="158"/>
      <c r="D32" s="13">
        <v>113.86666666666667</v>
      </c>
      <c r="E32" s="95">
        <v>81.25</v>
      </c>
      <c r="F32" s="13">
        <v>113.86666666666667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59">
        <f t="shared" si="5"/>
        <v>71.355386416861819</v>
      </c>
      <c r="M32" s="159">
        <f t="shared" si="7"/>
        <v>-32.616666666666674</v>
      </c>
      <c r="N32" s="187"/>
      <c r="O32" s="184"/>
    </row>
    <row r="33" spans="1:15" ht="18.75" x14ac:dyDescent="0.3">
      <c r="A33" s="3" t="s">
        <v>25</v>
      </c>
      <c r="B33" s="158" t="s">
        <v>6</v>
      </c>
      <c r="C33" s="158" t="s">
        <v>53</v>
      </c>
      <c r="D33" s="13">
        <v>131.33333333333334</v>
      </c>
      <c r="E33" s="95">
        <v>101</v>
      </c>
      <c r="F33" s="13">
        <v>131.33333333333334</v>
      </c>
      <c r="G33" s="95">
        <v>101</v>
      </c>
      <c r="H33" s="32">
        <f t="shared" si="3"/>
        <v>100</v>
      </c>
      <c r="I33" s="6">
        <f t="shared" si="0"/>
        <v>0</v>
      </c>
      <c r="J33" s="14">
        <f t="shared" si="4"/>
        <v>100</v>
      </c>
      <c r="K33" s="17">
        <f t="shared" si="1"/>
        <v>0</v>
      </c>
      <c r="L33" s="20">
        <f t="shared" si="5"/>
        <v>76.903553299492373</v>
      </c>
      <c r="M33" s="159">
        <f t="shared" si="7"/>
        <v>-30.333333333333343</v>
      </c>
      <c r="N33" s="187">
        <f>SUM(L33:L38)/6</f>
        <v>81.105052293104563</v>
      </c>
      <c r="O33" s="184">
        <f>SUM(M33:M38)/6</f>
        <v>-24.033333333333335</v>
      </c>
    </row>
    <row r="34" spans="1:15" ht="18.75" x14ac:dyDescent="0.3">
      <c r="A34" s="3" t="s">
        <v>63</v>
      </c>
      <c r="B34" s="158" t="s">
        <v>6</v>
      </c>
      <c r="C34" s="158"/>
      <c r="D34" s="13">
        <v>83.666666666666671</v>
      </c>
      <c r="E34" s="95">
        <v>70</v>
      </c>
      <c r="F34" s="13">
        <v>83.666666666666671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83.665338645418316</v>
      </c>
      <c r="M34" s="159">
        <f t="shared" si="7"/>
        <v>-13.666666666666671</v>
      </c>
      <c r="N34" s="187"/>
      <c r="O34" s="184"/>
    </row>
    <row r="35" spans="1:15" ht="18.75" x14ac:dyDescent="0.3">
      <c r="A35" s="3" t="s">
        <v>26</v>
      </c>
      <c r="B35" s="158" t="s">
        <v>6</v>
      </c>
      <c r="C35" s="158" t="s">
        <v>59</v>
      </c>
      <c r="D35" s="13">
        <v>80.333333333333329</v>
      </c>
      <c r="E35" s="95">
        <v>73</v>
      </c>
      <c r="F35" s="13">
        <v>80.333333333333329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59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58" t="s">
        <v>6</v>
      </c>
      <c r="C36" s="158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59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58" t="s">
        <v>6</v>
      </c>
      <c r="C37" s="158" t="s">
        <v>45</v>
      </c>
      <c r="D37" s="13">
        <v>149.83333333333334</v>
      </c>
      <c r="E37" s="95">
        <v>106.63</v>
      </c>
      <c r="F37" s="13">
        <v>149.83333333333334</v>
      </c>
      <c r="G37" s="95">
        <v>109.3</v>
      </c>
      <c r="H37" s="32">
        <f t="shared" si="3"/>
        <v>100</v>
      </c>
      <c r="I37" s="6">
        <f t="shared" si="0"/>
        <v>0</v>
      </c>
      <c r="J37" s="14">
        <f t="shared" si="4"/>
        <v>102.5039857450999</v>
      </c>
      <c r="K37" s="17">
        <f t="shared" si="1"/>
        <v>2.6700000000000017</v>
      </c>
      <c r="L37" s="20">
        <f t="shared" si="5"/>
        <v>72.947719688542819</v>
      </c>
      <c r="M37" s="159">
        <f t="shared" si="7"/>
        <v>-40.533333333333346</v>
      </c>
      <c r="N37" s="187"/>
      <c r="O37" s="184"/>
    </row>
    <row r="38" spans="1:15" ht="18.75" x14ac:dyDescent="0.3">
      <c r="A38" s="3" t="s">
        <v>44</v>
      </c>
      <c r="B38" s="158" t="s">
        <v>6</v>
      </c>
      <c r="C38" s="158" t="s">
        <v>41</v>
      </c>
      <c r="D38" s="13">
        <v>153</v>
      </c>
      <c r="E38" s="95">
        <v>109.3</v>
      </c>
      <c r="F38" s="13">
        <v>153</v>
      </c>
      <c r="G38" s="95">
        <v>107</v>
      </c>
      <c r="H38" s="32">
        <f t="shared" si="3"/>
        <v>100</v>
      </c>
      <c r="I38" s="6">
        <f t="shared" si="0"/>
        <v>0</v>
      </c>
      <c r="J38" s="14">
        <f t="shared" si="4"/>
        <v>97.895699908508689</v>
      </c>
      <c r="K38" s="17">
        <f t="shared" si="1"/>
        <v>-2.2999999999999972</v>
      </c>
      <c r="L38" s="20">
        <f t="shared" si="5"/>
        <v>69.93464052287581</v>
      </c>
      <c r="M38" s="159">
        <f t="shared" si="7"/>
        <v>-46</v>
      </c>
      <c r="N38" s="187"/>
      <c r="O38" s="184"/>
    </row>
    <row r="39" spans="1:15" ht="18.75" x14ac:dyDescent="0.3">
      <c r="A39" s="3" t="s">
        <v>27</v>
      </c>
      <c r="B39" s="158" t="s">
        <v>6</v>
      </c>
      <c r="C39" s="158"/>
      <c r="D39" s="13">
        <v>95.5</v>
      </c>
      <c r="E39" s="95">
        <v>98.25</v>
      </c>
      <c r="F39" s="13">
        <v>95.5</v>
      </c>
      <c r="G39" s="95">
        <v>106.5</v>
      </c>
      <c r="H39" s="32">
        <f t="shared" si="3"/>
        <v>100</v>
      </c>
      <c r="I39" s="6">
        <f t="shared" si="0"/>
        <v>0</v>
      </c>
      <c r="J39" s="28">
        <f t="shared" si="4"/>
        <v>108.3969465648855</v>
      </c>
      <c r="K39" s="34">
        <f t="shared" si="1"/>
        <v>8.25</v>
      </c>
      <c r="L39" s="20">
        <f t="shared" si="5"/>
        <v>111.51832460732984</v>
      </c>
      <c r="M39" s="159">
        <f t="shared" si="7"/>
        <v>11</v>
      </c>
      <c r="N39" s="187">
        <f>SUM(L39:L45)/7</f>
        <v>91.193410740518829</v>
      </c>
      <c r="O39" s="184">
        <f>SUM(M39:M45)/7</f>
        <v>-15.821428571428571</v>
      </c>
    </row>
    <row r="40" spans="1:15" ht="18.75" x14ac:dyDescent="0.3">
      <c r="A40" s="3" t="s">
        <v>28</v>
      </c>
      <c r="B40" s="158" t="s">
        <v>6</v>
      </c>
      <c r="C40" s="158"/>
      <c r="D40" s="13">
        <v>131</v>
      </c>
      <c r="E40" s="95">
        <v>110.5</v>
      </c>
      <c r="F40" s="13">
        <v>131</v>
      </c>
      <c r="G40" s="95">
        <v>110.5</v>
      </c>
      <c r="H40" s="32">
        <f t="shared" si="3"/>
        <v>100</v>
      </c>
      <c r="I40" s="6">
        <f t="shared" si="0"/>
        <v>0</v>
      </c>
      <c r="J40" s="14">
        <f t="shared" si="4"/>
        <v>100</v>
      </c>
      <c r="K40" s="17">
        <f t="shared" si="1"/>
        <v>0</v>
      </c>
      <c r="L40" s="20">
        <f t="shared" si="5"/>
        <v>84.351145038167942</v>
      </c>
      <c r="M40" s="159">
        <f t="shared" si="7"/>
        <v>-20.5</v>
      </c>
      <c r="N40" s="187"/>
      <c r="O40" s="184"/>
    </row>
    <row r="41" spans="1:15" ht="18.75" x14ac:dyDescent="0.3">
      <c r="A41" s="3" t="s">
        <v>29</v>
      </c>
      <c r="B41" s="158" t="s">
        <v>6</v>
      </c>
      <c r="C41" s="158"/>
      <c r="D41" s="13">
        <v>110.5</v>
      </c>
      <c r="E41" s="95">
        <v>101.25</v>
      </c>
      <c r="F41" s="13">
        <v>110.5</v>
      </c>
      <c r="G41" s="95">
        <v>101.25</v>
      </c>
      <c r="H41" s="32">
        <f t="shared" si="3"/>
        <v>100</v>
      </c>
      <c r="I41" s="6">
        <f t="shared" si="0"/>
        <v>0</v>
      </c>
      <c r="J41" s="14">
        <f t="shared" si="4"/>
        <v>100</v>
      </c>
      <c r="K41" s="17">
        <f t="shared" si="1"/>
        <v>0</v>
      </c>
      <c r="L41" s="20">
        <f t="shared" si="5"/>
        <v>91.628959276018094</v>
      </c>
      <c r="M41" s="159">
        <f t="shared" si="7"/>
        <v>-9.25</v>
      </c>
      <c r="N41" s="187"/>
      <c r="O41" s="184"/>
    </row>
    <row r="42" spans="1:15" ht="18.75" x14ac:dyDescent="0.3">
      <c r="A42" s="3" t="s">
        <v>30</v>
      </c>
      <c r="B42" s="158" t="s">
        <v>6</v>
      </c>
      <c r="C42" s="158"/>
      <c r="D42" s="13">
        <v>145</v>
      </c>
      <c r="E42" s="95">
        <v>122.5</v>
      </c>
      <c r="F42" s="13">
        <v>145</v>
      </c>
      <c r="G42" s="95">
        <v>122.5</v>
      </c>
      <c r="H42" s="32">
        <f t="shared" si="3"/>
        <v>100</v>
      </c>
      <c r="I42" s="6">
        <f t="shared" si="0"/>
        <v>0</v>
      </c>
      <c r="J42" s="14">
        <f t="shared" si="4"/>
        <v>100</v>
      </c>
      <c r="K42" s="17">
        <f t="shared" si="1"/>
        <v>0</v>
      </c>
      <c r="L42" s="20">
        <f t="shared" si="5"/>
        <v>84.482758620689651</v>
      </c>
      <c r="M42" s="159">
        <f t="shared" si="7"/>
        <v>-22.5</v>
      </c>
      <c r="N42" s="187"/>
      <c r="O42" s="184"/>
    </row>
    <row r="43" spans="1:15" ht="18.75" x14ac:dyDescent="0.3">
      <c r="A43" s="3" t="s">
        <v>64</v>
      </c>
      <c r="B43" s="158" t="s">
        <v>6</v>
      </c>
      <c r="C43" s="158"/>
      <c r="D43" s="13">
        <v>137.5</v>
      </c>
      <c r="E43" s="95">
        <v>116.5</v>
      </c>
      <c r="F43" s="13">
        <v>137.5</v>
      </c>
      <c r="G43" s="95">
        <v>113.5</v>
      </c>
      <c r="H43" s="32">
        <f t="shared" si="3"/>
        <v>100</v>
      </c>
      <c r="I43" s="6">
        <f t="shared" si="0"/>
        <v>0</v>
      </c>
      <c r="J43" s="14">
        <f t="shared" si="4"/>
        <v>97.424892703862668</v>
      </c>
      <c r="K43" s="17">
        <f t="shared" si="1"/>
        <v>-3</v>
      </c>
      <c r="L43" s="20">
        <f t="shared" si="5"/>
        <v>82.545454545454547</v>
      </c>
      <c r="M43" s="159">
        <f t="shared" si="7"/>
        <v>-24</v>
      </c>
      <c r="N43" s="187"/>
      <c r="O43" s="184"/>
    </row>
    <row r="44" spans="1:15" ht="37.5" x14ac:dyDescent="0.3">
      <c r="A44" s="3" t="s">
        <v>31</v>
      </c>
      <c r="B44" s="158" t="s">
        <v>6</v>
      </c>
      <c r="C44" s="158" t="s">
        <v>52</v>
      </c>
      <c r="D44" s="13">
        <v>287.5</v>
      </c>
      <c r="E44" s="95">
        <v>257</v>
      </c>
      <c r="F44" s="13">
        <v>286</v>
      </c>
      <c r="G44" s="95">
        <v>257</v>
      </c>
      <c r="H44" s="32">
        <f t="shared" si="3"/>
        <v>99.478260869565219</v>
      </c>
      <c r="I44" s="6">
        <f t="shared" si="0"/>
        <v>-1.5</v>
      </c>
      <c r="J44" s="14">
        <f t="shared" si="4"/>
        <v>100</v>
      </c>
      <c r="K44" s="17">
        <f t="shared" si="1"/>
        <v>0</v>
      </c>
      <c r="L44" s="20">
        <f t="shared" si="5"/>
        <v>89.860139860139867</v>
      </c>
      <c r="M44" s="159">
        <f t="shared" si="7"/>
        <v>-29</v>
      </c>
      <c r="N44" s="187"/>
      <c r="O44" s="184"/>
    </row>
    <row r="45" spans="1:15" ht="37.5" x14ac:dyDescent="0.3">
      <c r="A45" s="3" t="s">
        <v>46</v>
      </c>
      <c r="B45" s="158" t="s">
        <v>6</v>
      </c>
      <c r="C45" s="158" t="s">
        <v>52</v>
      </c>
      <c r="D45" s="13">
        <v>247.5</v>
      </c>
      <c r="E45" s="95">
        <v>232.5</v>
      </c>
      <c r="F45" s="13">
        <v>273.5</v>
      </c>
      <c r="G45" s="95">
        <v>257</v>
      </c>
      <c r="H45" s="33">
        <f t="shared" si="3"/>
        <v>110.50505050505051</v>
      </c>
      <c r="I45" s="28">
        <f t="shared" si="0"/>
        <v>26</v>
      </c>
      <c r="J45" s="14">
        <f t="shared" si="4"/>
        <v>110.53763440860216</v>
      </c>
      <c r="K45" s="17">
        <f t="shared" si="1"/>
        <v>24.5</v>
      </c>
      <c r="L45" s="20">
        <f t="shared" si="5"/>
        <v>93.967093235831811</v>
      </c>
      <c r="M45" s="159">
        <f t="shared" si="7"/>
        <v>-16.5</v>
      </c>
      <c r="N45" s="187"/>
      <c r="O45" s="184"/>
    </row>
    <row r="46" spans="1:15" ht="18.75" x14ac:dyDescent="0.3">
      <c r="A46" s="3" t="s">
        <v>32</v>
      </c>
      <c r="B46" s="158" t="s">
        <v>6</v>
      </c>
      <c r="C46" s="158" t="s">
        <v>60</v>
      </c>
      <c r="D46" s="13">
        <v>284</v>
      </c>
      <c r="E46" s="95">
        <v>244.5</v>
      </c>
      <c r="F46" s="13">
        <v>289</v>
      </c>
      <c r="G46" s="95">
        <v>244.5</v>
      </c>
      <c r="H46" s="32">
        <f t="shared" si="3"/>
        <v>101.7605633802817</v>
      </c>
      <c r="I46" s="6">
        <f t="shared" si="0"/>
        <v>5</v>
      </c>
      <c r="J46" s="14">
        <f t="shared" si="4"/>
        <v>100</v>
      </c>
      <c r="K46" s="17">
        <f t="shared" si="1"/>
        <v>0</v>
      </c>
      <c r="L46" s="20">
        <f t="shared" si="5"/>
        <v>84.602076124567475</v>
      </c>
      <c r="M46" s="159">
        <f t="shared" si="7"/>
        <v>-44.5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83.664782553948385</v>
      </c>
      <c r="M47" s="19">
        <f>SUM(M6:M46)/39</f>
        <v>-156.60850427350428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N7:N12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zoomScale="70" zoomScaleNormal="70" workbookViewId="0">
      <selection activeCell="J32" sqref="J32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61"/>
      <c r="D4" s="175" t="s">
        <v>1</v>
      </c>
      <c r="E4" s="175"/>
      <c r="F4" s="175"/>
      <c r="G4" s="175"/>
      <c r="H4" s="175" t="s">
        <v>105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6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62"/>
      <c r="D6" s="190">
        <v>46197</v>
      </c>
      <c r="E6" s="183"/>
      <c r="F6" s="190">
        <v>46204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6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63" t="s">
        <v>6</v>
      </c>
      <c r="C7" s="163" t="s">
        <v>45</v>
      </c>
      <c r="D7" s="13">
        <v>1200</v>
      </c>
      <c r="E7" s="95">
        <v>0</v>
      </c>
      <c r="F7" s="13">
        <v>1200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60">
        <v>0</v>
      </c>
      <c r="M7" s="160">
        <f t="shared" ref="M7:M16" si="2">G7-F7</f>
        <v>-1200</v>
      </c>
      <c r="N7" s="187">
        <f>SUM(L7:L12)/5</f>
        <v>83.512745875815185</v>
      </c>
      <c r="O7" s="184">
        <f>SUM(M7:M12)/5</f>
        <v>-394.19999999999993</v>
      </c>
    </row>
    <row r="8" spans="1:15" ht="18.75" x14ac:dyDescent="0.3">
      <c r="A8" s="3" t="s">
        <v>50</v>
      </c>
      <c r="B8" s="163" t="s">
        <v>6</v>
      </c>
      <c r="C8" s="163"/>
      <c r="D8" s="13">
        <v>951</v>
      </c>
      <c r="E8" s="95">
        <v>850.5</v>
      </c>
      <c r="F8" s="13">
        <v>951</v>
      </c>
      <c r="G8" s="95">
        <v>850.5</v>
      </c>
      <c r="H8" s="32">
        <f t="shared" ref="H8:H46" si="3">F8/D8*100</f>
        <v>100</v>
      </c>
      <c r="I8" s="6">
        <f t="shared" si="0"/>
        <v>0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89.432176656151412</v>
      </c>
      <c r="M8" s="160">
        <f t="shared" si="2"/>
        <v>-100.5</v>
      </c>
      <c r="N8" s="187"/>
      <c r="O8" s="184"/>
    </row>
    <row r="9" spans="1:15" ht="18.75" x14ac:dyDescent="0.3">
      <c r="A9" s="3" t="s">
        <v>10</v>
      </c>
      <c r="B9" s="163" t="s">
        <v>6</v>
      </c>
      <c r="C9" s="163"/>
      <c r="D9" s="13">
        <v>478</v>
      </c>
      <c r="E9" s="95">
        <v>401</v>
      </c>
      <c r="F9" s="13">
        <v>478</v>
      </c>
      <c r="G9" s="95">
        <v>401</v>
      </c>
      <c r="H9" s="32">
        <f t="shared" si="3"/>
        <v>100</v>
      </c>
      <c r="I9" s="6">
        <f t="shared" si="0"/>
        <v>0</v>
      </c>
      <c r="J9" s="14">
        <f t="shared" si="4"/>
        <v>100</v>
      </c>
      <c r="K9" s="17">
        <f t="shared" si="1"/>
        <v>0</v>
      </c>
      <c r="L9" s="20">
        <f t="shared" si="5"/>
        <v>83.891213389121347</v>
      </c>
      <c r="M9" s="160">
        <f t="shared" si="2"/>
        <v>-77</v>
      </c>
      <c r="N9" s="187"/>
      <c r="O9" s="184"/>
    </row>
    <row r="10" spans="1:15" ht="18.75" x14ac:dyDescent="0.3">
      <c r="A10" s="3" t="s">
        <v>7</v>
      </c>
      <c r="B10" s="163" t="s">
        <v>6</v>
      </c>
      <c r="C10" s="163"/>
      <c r="D10" s="13">
        <v>555.66666666666663</v>
      </c>
      <c r="E10" s="95">
        <v>461</v>
      </c>
      <c r="F10" s="13">
        <v>555.66666666666663</v>
      </c>
      <c r="G10" s="95">
        <v>461</v>
      </c>
      <c r="H10" s="32">
        <f t="shared" si="3"/>
        <v>100</v>
      </c>
      <c r="I10" s="6">
        <f t="shared" si="0"/>
        <v>0</v>
      </c>
      <c r="J10" s="14">
        <f t="shared" si="4"/>
        <v>100</v>
      </c>
      <c r="K10" s="17">
        <f t="shared" si="1"/>
        <v>0</v>
      </c>
      <c r="L10" s="20">
        <f t="shared" si="5"/>
        <v>82.963407318536298</v>
      </c>
      <c r="M10" s="160">
        <f t="shared" si="2"/>
        <v>-94.666666666666629</v>
      </c>
      <c r="N10" s="187"/>
      <c r="O10" s="184"/>
    </row>
    <row r="11" spans="1:15" ht="18.75" x14ac:dyDescent="0.3">
      <c r="A11" s="3" t="s">
        <v>11</v>
      </c>
      <c r="B11" s="163" t="s">
        <v>6</v>
      </c>
      <c r="C11" s="163"/>
      <c r="D11" s="13">
        <v>367.33333333333331</v>
      </c>
      <c r="E11" s="95">
        <v>371.5</v>
      </c>
      <c r="F11" s="13">
        <v>367.33333333333331</v>
      </c>
      <c r="G11" s="95">
        <v>371.5</v>
      </c>
      <c r="H11" s="32">
        <f t="shared" si="3"/>
        <v>100</v>
      </c>
      <c r="I11" s="6">
        <f t="shared" si="0"/>
        <v>0</v>
      </c>
      <c r="J11" s="14">
        <f t="shared" si="4"/>
        <v>100</v>
      </c>
      <c r="K11" s="17">
        <f t="shared" si="1"/>
        <v>0</v>
      </c>
      <c r="L11" s="20">
        <f t="shared" si="5"/>
        <v>101.13430127041742</v>
      </c>
      <c r="M11" s="160">
        <f t="shared" si="2"/>
        <v>4.1666666666666856</v>
      </c>
      <c r="N11" s="187"/>
      <c r="O11" s="184"/>
    </row>
    <row r="12" spans="1:15" ht="18.75" x14ac:dyDescent="0.3">
      <c r="A12" s="3" t="s">
        <v>12</v>
      </c>
      <c r="B12" s="163" t="s">
        <v>6</v>
      </c>
      <c r="C12" s="163" t="s">
        <v>47</v>
      </c>
      <c r="D12" s="13">
        <v>1262</v>
      </c>
      <c r="E12" s="95">
        <v>759</v>
      </c>
      <c r="F12" s="13">
        <v>1262</v>
      </c>
      <c r="G12" s="95">
        <v>759</v>
      </c>
      <c r="H12" s="32">
        <f t="shared" si="3"/>
        <v>100</v>
      </c>
      <c r="I12" s="6">
        <f t="shared" si="0"/>
        <v>0</v>
      </c>
      <c r="J12" s="14">
        <f t="shared" si="4"/>
        <v>100</v>
      </c>
      <c r="K12" s="17">
        <f t="shared" si="1"/>
        <v>0</v>
      </c>
      <c r="L12" s="20">
        <f t="shared" si="5"/>
        <v>60.142630744849448</v>
      </c>
      <c r="M12" s="160">
        <f t="shared" si="2"/>
        <v>-503</v>
      </c>
      <c r="N12" s="187"/>
      <c r="O12" s="184"/>
    </row>
    <row r="13" spans="1:15" ht="57" customHeight="1" x14ac:dyDescent="0.3">
      <c r="A13" s="3" t="s">
        <v>13</v>
      </c>
      <c r="B13" s="163" t="s">
        <v>6</v>
      </c>
      <c r="C13" s="163" t="s">
        <v>51</v>
      </c>
      <c r="D13" s="13">
        <v>112.33333333333333</v>
      </c>
      <c r="E13" s="95">
        <v>121.5</v>
      </c>
      <c r="F13" s="13">
        <v>112.33333333333333</v>
      </c>
      <c r="G13" s="95">
        <v>179.5</v>
      </c>
      <c r="H13" s="32">
        <f t="shared" si="3"/>
        <v>100</v>
      </c>
      <c r="I13" s="11">
        <f t="shared" si="0"/>
        <v>0</v>
      </c>
      <c r="J13" s="27">
        <f t="shared" si="4"/>
        <v>147.7366255144033</v>
      </c>
      <c r="K13" s="79">
        <f t="shared" si="1"/>
        <v>58</v>
      </c>
      <c r="L13" s="20">
        <f t="shared" si="5"/>
        <v>159.79228486646886</v>
      </c>
      <c r="M13" s="160">
        <f t="shared" si="2"/>
        <v>67.166666666666671</v>
      </c>
      <c r="N13" s="18"/>
      <c r="O13" s="2"/>
    </row>
    <row r="14" spans="1:15" ht="18.75" x14ac:dyDescent="0.3">
      <c r="A14" s="3" t="s">
        <v>67</v>
      </c>
      <c r="B14" s="163" t="s">
        <v>6</v>
      </c>
      <c r="C14" s="163"/>
      <c r="D14" s="13">
        <v>309</v>
      </c>
      <c r="E14" s="95">
        <v>226</v>
      </c>
      <c r="F14" s="13">
        <v>309</v>
      </c>
      <c r="G14" s="95">
        <v>226</v>
      </c>
      <c r="H14" s="32">
        <f t="shared" si="3"/>
        <v>100</v>
      </c>
      <c r="I14" s="11">
        <f t="shared" si="0"/>
        <v>0</v>
      </c>
      <c r="J14" s="15">
        <f t="shared" si="4"/>
        <v>100</v>
      </c>
      <c r="K14" s="26">
        <f t="shared" si="1"/>
        <v>0</v>
      </c>
      <c r="L14" s="20">
        <f t="shared" si="5"/>
        <v>73.139158576051784</v>
      </c>
      <c r="M14" s="160">
        <f t="shared" si="2"/>
        <v>-83</v>
      </c>
      <c r="N14" s="18"/>
      <c r="O14" s="2"/>
    </row>
    <row r="15" spans="1:15" ht="18.75" x14ac:dyDescent="0.3">
      <c r="A15" s="3" t="s">
        <v>14</v>
      </c>
      <c r="B15" s="163" t="s">
        <v>6</v>
      </c>
      <c r="C15" s="163"/>
      <c r="D15" s="13">
        <v>739.5</v>
      </c>
      <c r="E15" s="95">
        <v>515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100</v>
      </c>
      <c r="K15" s="26">
        <f t="shared" si="1"/>
        <v>0</v>
      </c>
      <c r="L15" s="20">
        <f t="shared" si="5"/>
        <v>69.641649763353612</v>
      </c>
      <c r="M15" s="160">
        <f t="shared" si="2"/>
        <v>-224.5</v>
      </c>
      <c r="N15" s="18"/>
      <c r="O15" s="2"/>
    </row>
    <row r="16" spans="1:15" ht="93.75" x14ac:dyDescent="0.3">
      <c r="A16" s="3" t="s">
        <v>15</v>
      </c>
      <c r="B16" s="163" t="s">
        <v>6</v>
      </c>
      <c r="C16" s="163" t="s">
        <v>65</v>
      </c>
      <c r="D16" s="13">
        <v>1280.6666666666667</v>
      </c>
      <c r="E16" s="95">
        <v>1308.5</v>
      </c>
      <c r="F16" s="13">
        <v>1447.3333333333333</v>
      </c>
      <c r="G16" s="95">
        <v>1308.5</v>
      </c>
      <c r="H16" s="32">
        <f t="shared" si="3"/>
        <v>113.01405517959395</v>
      </c>
      <c r="I16" s="11">
        <f t="shared" si="0"/>
        <v>166.66666666666652</v>
      </c>
      <c r="J16" s="14">
        <f t="shared" si="4"/>
        <v>100</v>
      </c>
      <c r="K16" s="17">
        <f t="shared" si="1"/>
        <v>0</v>
      </c>
      <c r="L16" s="20">
        <f t="shared" si="5"/>
        <v>90.407646245969602</v>
      </c>
      <c r="M16" s="160">
        <f t="shared" si="2"/>
        <v>-138.83333333333326</v>
      </c>
      <c r="N16" s="187">
        <f>SUM(L16:L22)/7</f>
        <v>84.440595313112354</v>
      </c>
      <c r="O16" s="184">
        <f>SUM(M16:M22)/7</f>
        <v>-131.49166666666662</v>
      </c>
    </row>
    <row r="17" spans="1:15" ht="18.75" x14ac:dyDescent="0.3">
      <c r="A17" s="3" t="s">
        <v>35</v>
      </c>
      <c r="B17" s="163" t="s">
        <v>8</v>
      </c>
      <c r="C17" s="163" t="s">
        <v>48</v>
      </c>
      <c r="D17" s="13">
        <v>239</v>
      </c>
      <c r="E17" s="95">
        <v>206.66500000000002</v>
      </c>
      <c r="F17" s="13">
        <v>232.33333333333334</v>
      </c>
      <c r="G17" s="95">
        <v>206.66500000000002</v>
      </c>
      <c r="H17" s="32">
        <f t="shared" si="3"/>
        <v>97.210599721059978</v>
      </c>
      <c r="I17" s="6">
        <f t="shared" si="0"/>
        <v>-6.6666666666666572</v>
      </c>
      <c r="J17" s="14">
        <f t="shared" si="4"/>
        <v>100</v>
      </c>
      <c r="K17" s="17">
        <f t="shared" si="1"/>
        <v>0</v>
      </c>
      <c r="L17" s="20">
        <f t="shared" si="5"/>
        <v>88.951936872309901</v>
      </c>
      <c r="M17" s="160">
        <f>G18-F18</f>
        <v>73.333333333333314</v>
      </c>
      <c r="N17" s="187"/>
      <c r="O17" s="184"/>
    </row>
    <row r="18" spans="1:15" ht="18.75" x14ac:dyDescent="0.3">
      <c r="A18" s="3" t="s">
        <v>36</v>
      </c>
      <c r="B18" s="163" t="s">
        <v>6</v>
      </c>
      <c r="C18" s="163" t="s">
        <v>41</v>
      </c>
      <c r="D18" s="13">
        <v>453.33333333333331</v>
      </c>
      <c r="E18" s="95">
        <v>497</v>
      </c>
      <c r="F18" s="13">
        <v>423.66666666666669</v>
      </c>
      <c r="G18" s="95">
        <v>497</v>
      </c>
      <c r="H18" s="32">
        <f t="shared" si="3"/>
        <v>93.455882352941188</v>
      </c>
      <c r="I18" s="6">
        <f t="shared" si="0"/>
        <v>-29.666666666666629</v>
      </c>
      <c r="J18" s="14">
        <f t="shared" si="4"/>
        <v>100</v>
      </c>
      <c r="K18" s="17">
        <f t="shared" si="1"/>
        <v>0</v>
      </c>
      <c r="L18" s="20">
        <f t="shared" si="5"/>
        <v>117.30920535011802</v>
      </c>
      <c r="M18" s="160">
        <f t="shared" ref="M18:M27" si="6">G18-F18</f>
        <v>73.333333333333314</v>
      </c>
      <c r="N18" s="187"/>
      <c r="O18" s="184"/>
    </row>
    <row r="19" spans="1:15" ht="37.5" x14ac:dyDescent="0.3">
      <c r="A19" s="3" t="s">
        <v>37</v>
      </c>
      <c r="B19" s="163" t="s">
        <v>6</v>
      </c>
      <c r="C19" s="163" t="s">
        <v>52</v>
      </c>
      <c r="D19" s="13">
        <v>817.21999999999991</v>
      </c>
      <c r="E19" s="95">
        <v>465.69499999999999</v>
      </c>
      <c r="F19" s="13">
        <v>817.21999999999991</v>
      </c>
      <c r="G19" s="95">
        <v>465.69499999999999</v>
      </c>
      <c r="H19" s="32">
        <f t="shared" si="3"/>
        <v>100</v>
      </c>
      <c r="I19" s="6">
        <f t="shared" si="0"/>
        <v>0</v>
      </c>
      <c r="J19" s="14">
        <f t="shared" si="4"/>
        <v>100</v>
      </c>
      <c r="K19" s="17">
        <f t="shared" si="1"/>
        <v>0</v>
      </c>
      <c r="L19" s="20">
        <f t="shared" si="5"/>
        <v>56.985267125131543</v>
      </c>
      <c r="M19" s="160">
        <f t="shared" si="6"/>
        <v>-351.52499999999992</v>
      </c>
      <c r="N19" s="187"/>
      <c r="O19" s="184"/>
    </row>
    <row r="20" spans="1:15" ht="38.25" customHeight="1" x14ac:dyDescent="0.3">
      <c r="A20" s="3" t="s">
        <v>38</v>
      </c>
      <c r="B20" s="163" t="s">
        <v>6</v>
      </c>
      <c r="C20" s="163" t="s">
        <v>52</v>
      </c>
      <c r="D20" s="13">
        <v>816.66666666666663</v>
      </c>
      <c r="E20" s="95">
        <v>715.5</v>
      </c>
      <c r="F20" s="13">
        <v>816.66666666666663</v>
      </c>
      <c r="G20" s="95">
        <v>715.5</v>
      </c>
      <c r="H20" s="32">
        <f t="shared" si="3"/>
        <v>100</v>
      </c>
      <c r="I20" s="6">
        <f t="shared" si="0"/>
        <v>0</v>
      </c>
      <c r="J20" s="14">
        <f t="shared" si="4"/>
        <v>100</v>
      </c>
      <c r="K20" s="17">
        <f t="shared" si="1"/>
        <v>0</v>
      </c>
      <c r="L20" s="20">
        <f t="shared" si="5"/>
        <v>87.612244897959187</v>
      </c>
      <c r="M20" s="160">
        <f t="shared" si="6"/>
        <v>-101.16666666666663</v>
      </c>
      <c r="N20" s="187"/>
      <c r="O20" s="184"/>
    </row>
    <row r="21" spans="1:15" ht="37.5" x14ac:dyDescent="0.3">
      <c r="A21" s="3" t="s">
        <v>16</v>
      </c>
      <c r="B21" s="163" t="s">
        <v>8</v>
      </c>
      <c r="C21" s="163" t="s">
        <v>52</v>
      </c>
      <c r="D21" s="13">
        <v>134</v>
      </c>
      <c r="E21" s="95">
        <v>115.25</v>
      </c>
      <c r="F21" s="13">
        <v>134</v>
      </c>
      <c r="G21" s="95">
        <v>115.25</v>
      </c>
      <c r="H21" s="32">
        <f t="shared" si="3"/>
        <v>100</v>
      </c>
      <c r="I21" s="6">
        <f t="shared" si="0"/>
        <v>0</v>
      </c>
      <c r="J21" s="14">
        <f t="shared" si="4"/>
        <v>100</v>
      </c>
      <c r="K21" s="17">
        <f t="shared" si="1"/>
        <v>0</v>
      </c>
      <c r="L21" s="20">
        <f t="shared" si="5"/>
        <v>86.007462686567166</v>
      </c>
      <c r="M21" s="160">
        <f t="shared" si="6"/>
        <v>-18.75</v>
      </c>
      <c r="N21" s="187"/>
      <c r="O21" s="184"/>
    </row>
    <row r="22" spans="1:15" ht="18.75" x14ac:dyDescent="0.3">
      <c r="A22" s="3" t="s">
        <v>39</v>
      </c>
      <c r="B22" s="163" t="s">
        <v>6</v>
      </c>
      <c r="C22" s="163"/>
      <c r="D22" s="13">
        <v>1262.3333333333333</v>
      </c>
      <c r="E22" s="95">
        <v>805.5</v>
      </c>
      <c r="F22" s="13">
        <v>1262.3333333333333</v>
      </c>
      <c r="G22" s="95">
        <v>805.5</v>
      </c>
      <c r="H22" s="32">
        <f t="shared" si="3"/>
        <v>100</v>
      </c>
      <c r="I22" s="6">
        <f t="shared" si="0"/>
        <v>0</v>
      </c>
      <c r="J22" s="14">
        <f t="shared" si="4"/>
        <v>100</v>
      </c>
      <c r="K22" s="17">
        <f t="shared" si="1"/>
        <v>0</v>
      </c>
      <c r="L22" s="20">
        <f t="shared" si="5"/>
        <v>63.810404013731194</v>
      </c>
      <c r="M22" s="160">
        <f t="shared" si="6"/>
        <v>-456.83333333333326</v>
      </c>
      <c r="N22" s="187"/>
      <c r="O22" s="184"/>
    </row>
    <row r="23" spans="1:15" ht="18.75" x14ac:dyDescent="0.3">
      <c r="A23" s="3" t="s">
        <v>17</v>
      </c>
      <c r="B23" s="163" t="s">
        <v>9</v>
      </c>
      <c r="C23" s="163"/>
      <c r="D23" s="13">
        <v>206.33333333333334</v>
      </c>
      <c r="E23" s="95">
        <v>178</v>
      </c>
      <c r="F23" s="13">
        <v>206.33333333333334</v>
      </c>
      <c r="G23" s="95">
        <v>175.5</v>
      </c>
      <c r="H23" s="32">
        <f t="shared" si="3"/>
        <v>100</v>
      </c>
      <c r="I23" s="6">
        <f t="shared" si="0"/>
        <v>0</v>
      </c>
      <c r="J23" s="14">
        <f t="shared" si="4"/>
        <v>98.595505617977537</v>
      </c>
      <c r="K23" s="17">
        <f t="shared" si="1"/>
        <v>-2.5</v>
      </c>
      <c r="L23" s="20">
        <f t="shared" si="5"/>
        <v>85.056542810985462</v>
      </c>
      <c r="M23" s="160">
        <f t="shared" si="6"/>
        <v>-30.833333333333343</v>
      </c>
      <c r="N23" s="18"/>
      <c r="O23" s="2"/>
    </row>
    <row r="24" spans="1:15" ht="18.75" x14ac:dyDescent="0.3">
      <c r="A24" s="3" t="s">
        <v>18</v>
      </c>
      <c r="B24" s="163" t="s">
        <v>6</v>
      </c>
      <c r="C24" s="163" t="s">
        <v>53</v>
      </c>
      <c r="D24" s="13">
        <v>112.33333333333333</v>
      </c>
      <c r="E24" s="95">
        <v>102.75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14">
        <f t="shared" si="4"/>
        <v>100</v>
      </c>
      <c r="K24" s="17">
        <f t="shared" si="1"/>
        <v>0</v>
      </c>
      <c r="L24" s="20">
        <f t="shared" si="5"/>
        <v>91.468842729970333</v>
      </c>
      <c r="M24" s="160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63" t="s">
        <v>6</v>
      </c>
      <c r="C25" s="163" t="s">
        <v>54</v>
      </c>
      <c r="D25" s="13">
        <v>421.66666666666669</v>
      </c>
      <c r="E25" s="95">
        <v>293.5</v>
      </c>
      <c r="F25" s="13">
        <v>441.66666666666669</v>
      </c>
      <c r="G25" s="95">
        <v>293.5</v>
      </c>
      <c r="H25" s="33">
        <f t="shared" si="3"/>
        <v>104.74308300395256</v>
      </c>
      <c r="I25" s="28">
        <f t="shared" si="0"/>
        <v>20</v>
      </c>
      <c r="J25" s="14">
        <f t="shared" si="4"/>
        <v>100</v>
      </c>
      <c r="K25" s="17">
        <f t="shared" si="1"/>
        <v>0</v>
      </c>
      <c r="L25" s="20">
        <f t="shared" si="5"/>
        <v>66.452830188679243</v>
      </c>
      <c r="M25" s="160">
        <f t="shared" si="6"/>
        <v>-148.16666666666669</v>
      </c>
      <c r="N25" s="18"/>
      <c r="O25" s="2"/>
    </row>
    <row r="26" spans="1:15" ht="56.25" x14ac:dyDescent="0.3">
      <c r="A26" s="3" t="s">
        <v>40</v>
      </c>
      <c r="B26" s="163" t="s">
        <v>6</v>
      </c>
      <c r="C26" s="163" t="s">
        <v>55</v>
      </c>
      <c r="D26" s="13">
        <v>430.33333333333331</v>
      </c>
      <c r="E26" s="95">
        <v>319</v>
      </c>
      <c r="F26" s="13">
        <v>430.33333333333331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100</v>
      </c>
      <c r="K26" s="17">
        <f t="shared" si="1"/>
        <v>0</v>
      </c>
      <c r="L26" s="20">
        <f t="shared" si="5"/>
        <v>74.128582494190553</v>
      </c>
      <c r="M26" s="160">
        <f t="shared" si="6"/>
        <v>-111.33333333333331</v>
      </c>
      <c r="N26" s="18"/>
      <c r="O26" s="2"/>
    </row>
    <row r="27" spans="1:15" ht="18.75" x14ac:dyDescent="0.3">
      <c r="A27" s="3" t="s">
        <v>20</v>
      </c>
      <c r="B27" s="163" t="s">
        <v>6</v>
      </c>
      <c r="C27" s="163" t="s">
        <v>56</v>
      </c>
      <c r="D27" s="13">
        <v>1786.6666666666667</v>
      </c>
      <c r="E27" s="95">
        <v>1033.5</v>
      </c>
      <c r="F27" s="13">
        <v>1786.6666666666667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57.845149253731343</v>
      </c>
      <c r="M27" s="160">
        <f t="shared" si="6"/>
        <v>-753.16666666666674</v>
      </c>
      <c r="N27" s="18"/>
      <c r="O27" s="2"/>
    </row>
    <row r="28" spans="1:15" ht="18.75" x14ac:dyDescent="0.3">
      <c r="A28" s="3" t="s">
        <v>21</v>
      </c>
      <c r="B28" s="163" t="s">
        <v>6</v>
      </c>
      <c r="C28" s="163"/>
      <c r="D28" s="13">
        <v>48.333333333333336</v>
      </c>
      <c r="E28" s="95">
        <v>52</v>
      </c>
      <c r="F28" s="13">
        <v>48.333333333333336</v>
      </c>
      <c r="G28" s="95">
        <v>52</v>
      </c>
      <c r="H28" s="32">
        <f t="shared" si="3"/>
        <v>100</v>
      </c>
      <c r="I28" s="6">
        <f t="shared" si="0"/>
        <v>0</v>
      </c>
      <c r="J28" s="14">
        <f t="shared" si="4"/>
        <v>100</v>
      </c>
      <c r="K28" s="17">
        <f t="shared" si="1"/>
        <v>0</v>
      </c>
      <c r="L28" s="20">
        <f t="shared" si="5"/>
        <v>107.58620689655172</v>
      </c>
      <c r="M28" s="160">
        <f>G29-F29</f>
        <v>-789.31999999999971</v>
      </c>
      <c r="N28" s="18"/>
      <c r="O28" s="2"/>
    </row>
    <row r="29" spans="1:15" ht="18.75" x14ac:dyDescent="0.3">
      <c r="A29" s="3" t="s">
        <v>22</v>
      </c>
      <c r="B29" s="163" t="s">
        <v>6</v>
      </c>
      <c r="C29" s="163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60">
        <f>G29-F29</f>
        <v>-789.31999999999971</v>
      </c>
      <c r="N29" s="18"/>
      <c r="O29" s="2"/>
    </row>
    <row r="30" spans="1:15" ht="18.75" x14ac:dyDescent="0.3">
      <c r="A30" s="3" t="s">
        <v>23</v>
      </c>
      <c r="B30" s="163" t="s">
        <v>6</v>
      </c>
      <c r="C30" s="163" t="s">
        <v>58</v>
      </c>
      <c r="D30" s="13">
        <v>66.5</v>
      </c>
      <c r="E30" s="95">
        <v>59.5</v>
      </c>
      <c r="F30" s="13">
        <v>79.833333333333329</v>
      </c>
      <c r="G30" s="95">
        <v>59.5</v>
      </c>
      <c r="H30" s="33">
        <f t="shared" si="3"/>
        <v>120.0501253132832</v>
      </c>
      <c r="I30" s="28">
        <f t="shared" si="0"/>
        <v>13.333333333333329</v>
      </c>
      <c r="J30" s="14">
        <f t="shared" si="4"/>
        <v>100</v>
      </c>
      <c r="K30" s="17">
        <f t="shared" si="1"/>
        <v>0</v>
      </c>
      <c r="L30" s="20">
        <f t="shared" si="5"/>
        <v>74.530271398747388</v>
      </c>
      <c r="M30" s="160">
        <f>G31-F31</f>
        <v>-42</v>
      </c>
      <c r="N30" s="18"/>
      <c r="O30" s="2"/>
    </row>
    <row r="31" spans="1:15" ht="37.5" x14ac:dyDescent="0.3">
      <c r="A31" s="3" t="s">
        <v>24</v>
      </c>
      <c r="B31" s="163" t="s">
        <v>6</v>
      </c>
      <c r="C31" s="163"/>
      <c r="D31" s="13">
        <v>116</v>
      </c>
      <c r="E31" s="95">
        <v>74</v>
      </c>
      <c r="F31" s="13">
        <v>116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63.793103448275865</v>
      </c>
      <c r="M31" s="160">
        <f t="shared" ref="M31:M46" si="7">G31-F31</f>
        <v>-42</v>
      </c>
      <c r="N31" s="187">
        <f>SUM(L31:L32)/2</f>
        <v>67.574244932568845</v>
      </c>
      <c r="O31" s="184">
        <f>SUM(M31:M32)/2</f>
        <v>-37.308333333333337</v>
      </c>
    </row>
    <row r="32" spans="1:15" ht="37.5" x14ac:dyDescent="0.3">
      <c r="A32" s="3" t="s">
        <v>0</v>
      </c>
      <c r="B32" s="163" t="s">
        <v>6</v>
      </c>
      <c r="C32" s="163"/>
      <c r="D32" s="13">
        <v>113.86666666666667</v>
      </c>
      <c r="E32" s="95">
        <v>81.25</v>
      </c>
      <c r="F32" s="13">
        <v>113.86666666666667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60">
        <f t="shared" si="5"/>
        <v>71.355386416861819</v>
      </c>
      <c r="M32" s="160">
        <f t="shared" si="7"/>
        <v>-32.616666666666674</v>
      </c>
      <c r="N32" s="187"/>
      <c r="O32" s="184"/>
    </row>
    <row r="33" spans="1:15" ht="18.75" x14ac:dyDescent="0.3">
      <c r="A33" s="3" t="s">
        <v>25</v>
      </c>
      <c r="B33" s="163" t="s">
        <v>6</v>
      </c>
      <c r="C33" s="163" t="s">
        <v>53</v>
      </c>
      <c r="D33" s="13">
        <v>131.33333333333334</v>
      </c>
      <c r="E33" s="95">
        <v>101</v>
      </c>
      <c r="F33" s="13">
        <v>131.33333333333334</v>
      </c>
      <c r="G33" s="95">
        <v>101</v>
      </c>
      <c r="H33" s="32">
        <f t="shared" si="3"/>
        <v>100</v>
      </c>
      <c r="I33" s="6">
        <f t="shared" si="0"/>
        <v>0</v>
      </c>
      <c r="J33" s="14">
        <f t="shared" si="4"/>
        <v>100</v>
      </c>
      <c r="K33" s="17">
        <f t="shared" si="1"/>
        <v>0</v>
      </c>
      <c r="L33" s="20">
        <f t="shared" si="5"/>
        <v>76.903553299492373</v>
      </c>
      <c r="M33" s="160">
        <f t="shared" si="7"/>
        <v>-30.333333333333343</v>
      </c>
      <c r="N33" s="187">
        <f>SUM(L33:L38)/6</f>
        <v>87.929976953042924</v>
      </c>
      <c r="O33" s="184">
        <f>SUM(M33:M38)/6</f>
        <v>-14.58888888888889</v>
      </c>
    </row>
    <row r="34" spans="1:15" ht="18.75" x14ac:dyDescent="0.3">
      <c r="A34" s="3" t="s">
        <v>63</v>
      </c>
      <c r="B34" s="163" t="s">
        <v>6</v>
      </c>
      <c r="C34" s="163"/>
      <c r="D34" s="13">
        <v>83.666666666666671</v>
      </c>
      <c r="E34" s="95">
        <v>70</v>
      </c>
      <c r="F34" s="13">
        <v>82</v>
      </c>
      <c r="G34" s="95">
        <v>70</v>
      </c>
      <c r="H34" s="32">
        <f t="shared" si="3"/>
        <v>98.007968127490031</v>
      </c>
      <c r="I34" s="6">
        <f t="shared" si="0"/>
        <v>-1.6666666666666714</v>
      </c>
      <c r="J34" s="14">
        <f t="shared" si="4"/>
        <v>100</v>
      </c>
      <c r="K34" s="17">
        <f t="shared" si="1"/>
        <v>0</v>
      </c>
      <c r="L34" s="20">
        <f t="shared" si="5"/>
        <v>85.365853658536579</v>
      </c>
      <c r="M34" s="160">
        <f t="shared" si="7"/>
        <v>-12</v>
      </c>
      <c r="N34" s="187"/>
      <c r="O34" s="184"/>
    </row>
    <row r="35" spans="1:15" ht="18.75" x14ac:dyDescent="0.3">
      <c r="A35" s="3" t="s">
        <v>26</v>
      </c>
      <c r="B35" s="163" t="s">
        <v>6</v>
      </c>
      <c r="C35" s="163" t="s">
        <v>59</v>
      </c>
      <c r="D35" s="13">
        <v>80.333333333333329</v>
      </c>
      <c r="E35" s="95">
        <v>73</v>
      </c>
      <c r="F35" s="13">
        <v>80.333333333333329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60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63" t="s">
        <v>6</v>
      </c>
      <c r="C36" s="163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60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63" t="s">
        <v>6</v>
      </c>
      <c r="C37" s="163" t="s">
        <v>45</v>
      </c>
      <c r="D37" s="13">
        <v>149.83333333333334</v>
      </c>
      <c r="E37" s="95">
        <v>109.3</v>
      </c>
      <c r="F37" s="13">
        <v>149.83333333333334</v>
      </c>
      <c r="G37" s="95">
        <v>109.3</v>
      </c>
      <c r="H37" s="32">
        <f t="shared" si="3"/>
        <v>100</v>
      </c>
      <c r="I37" s="6">
        <f t="shared" si="0"/>
        <v>0</v>
      </c>
      <c r="J37" s="14">
        <f t="shared" si="4"/>
        <v>100</v>
      </c>
      <c r="K37" s="17">
        <f t="shared" si="1"/>
        <v>0</v>
      </c>
      <c r="L37" s="20">
        <f t="shared" si="5"/>
        <v>72.947719688542819</v>
      </c>
      <c r="M37" s="160">
        <f t="shared" si="7"/>
        <v>-40.533333333333346</v>
      </c>
      <c r="N37" s="187"/>
      <c r="O37" s="184"/>
    </row>
    <row r="38" spans="1:15" ht="18.75" x14ac:dyDescent="0.3">
      <c r="A38" s="3" t="s">
        <v>44</v>
      </c>
      <c r="B38" s="163" t="s">
        <v>6</v>
      </c>
      <c r="C38" s="163" t="s">
        <v>41</v>
      </c>
      <c r="D38" s="13">
        <v>153</v>
      </c>
      <c r="E38" s="95">
        <v>107</v>
      </c>
      <c r="F38" s="13">
        <v>98</v>
      </c>
      <c r="G38" s="95">
        <v>107</v>
      </c>
      <c r="H38" s="32">
        <f t="shared" si="3"/>
        <v>64.052287581699346</v>
      </c>
      <c r="I38" s="6">
        <f t="shared" si="0"/>
        <v>-55</v>
      </c>
      <c r="J38" s="14">
        <f t="shared" si="4"/>
        <v>100</v>
      </c>
      <c r="K38" s="17">
        <f t="shared" si="1"/>
        <v>0</v>
      </c>
      <c r="L38" s="20">
        <f t="shared" si="5"/>
        <v>109.18367346938776</v>
      </c>
      <c r="M38" s="160">
        <f t="shared" si="7"/>
        <v>9</v>
      </c>
      <c r="N38" s="187"/>
      <c r="O38" s="184"/>
    </row>
    <row r="39" spans="1:15" ht="18.75" x14ac:dyDescent="0.3">
      <c r="A39" s="3" t="s">
        <v>27</v>
      </c>
      <c r="B39" s="163" t="s">
        <v>6</v>
      </c>
      <c r="C39" s="163"/>
      <c r="D39" s="13">
        <v>95.5</v>
      </c>
      <c r="E39" s="95">
        <v>106.5</v>
      </c>
      <c r="F39" s="13">
        <v>106.33333333333333</v>
      </c>
      <c r="G39" s="95">
        <v>98.25</v>
      </c>
      <c r="H39" s="33">
        <f t="shared" si="3"/>
        <v>111.34380453752182</v>
      </c>
      <c r="I39" s="28">
        <f t="shared" si="0"/>
        <v>10.833333333333329</v>
      </c>
      <c r="J39" s="14">
        <f t="shared" si="4"/>
        <v>92.25352112676056</v>
      </c>
      <c r="K39" s="17">
        <f t="shared" si="1"/>
        <v>-8.25</v>
      </c>
      <c r="L39" s="20">
        <f t="shared" si="5"/>
        <v>92.398119122257057</v>
      </c>
      <c r="M39" s="160">
        <f t="shared" si="7"/>
        <v>-8.0833333333333286</v>
      </c>
      <c r="N39" s="187">
        <f>SUM(L39:L45)/7</f>
        <v>92.254330284775307</v>
      </c>
      <c r="O39" s="184">
        <f>SUM(M39:M45)/7</f>
        <v>-14.190476190476195</v>
      </c>
    </row>
    <row r="40" spans="1:15" ht="18.75" x14ac:dyDescent="0.3">
      <c r="A40" s="3" t="s">
        <v>28</v>
      </c>
      <c r="B40" s="163" t="s">
        <v>6</v>
      </c>
      <c r="C40" s="163"/>
      <c r="D40" s="13">
        <v>131</v>
      </c>
      <c r="E40" s="95">
        <v>110.5</v>
      </c>
      <c r="F40" s="13">
        <v>114.66666666666667</v>
      </c>
      <c r="G40" s="95">
        <v>110.5</v>
      </c>
      <c r="H40" s="32">
        <f t="shared" si="3"/>
        <v>87.531806615776091</v>
      </c>
      <c r="I40" s="6">
        <f t="shared" si="0"/>
        <v>-16.333333333333329</v>
      </c>
      <c r="J40" s="14">
        <f t="shared" si="4"/>
        <v>100</v>
      </c>
      <c r="K40" s="17">
        <f t="shared" si="1"/>
        <v>0</v>
      </c>
      <c r="L40" s="20">
        <f t="shared" si="5"/>
        <v>96.36627906976743</v>
      </c>
      <c r="M40" s="160">
        <f t="shared" si="7"/>
        <v>-4.1666666666666714</v>
      </c>
      <c r="N40" s="187"/>
      <c r="O40" s="184"/>
    </row>
    <row r="41" spans="1:15" ht="18.75" x14ac:dyDescent="0.3">
      <c r="A41" s="3" t="s">
        <v>29</v>
      </c>
      <c r="B41" s="163" t="s">
        <v>6</v>
      </c>
      <c r="C41" s="163"/>
      <c r="D41" s="13">
        <v>110.5</v>
      </c>
      <c r="E41" s="95">
        <v>101.25</v>
      </c>
      <c r="F41" s="13">
        <v>106.33333333333333</v>
      </c>
      <c r="G41" s="95">
        <v>98.25</v>
      </c>
      <c r="H41" s="32">
        <f t="shared" si="3"/>
        <v>96.229260935143273</v>
      </c>
      <c r="I41" s="6">
        <f t="shared" si="0"/>
        <v>-4.1666666666666714</v>
      </c>
      <c r="J41" s="14">
        <f t="shared" si="4"/>
        <v>97.037037037037038</v>
      </c>
      <c r="K41" s="17">
        <f t="shared" si="1"/>
        <v>-3</v>
      </c>
      <c r="L41" s="20">
        <f t="shared" si="5"/>
        <v>92.398119122257057</v>
      </c>
      <c r="M41" s="160">
        <f t="shared" si="7"/>
        <v>-8.0833333333333286</v>
      </c>
      <c r="N41" s="187"/>
      <c r="O41" s="184"/>
    </row>
    <row r="42" spans="1:15" ht="18.75" x14ac:dyDescent="0.3">
      <c r="A42" s="3" t="s">
        <v>30</v>
      </c>
      <c r="B42" s="163" t="s">
        <v>6</v>
      </c>
      <c r="C42" s="163"/>
      <c r="D42" s="13">
        <v>145</v>
      </c>
      <c r="E42" s="95">
        <v>122.5</v>
      </c>
      <c r="F42" s="13">
        <v>135</v>
      </c>
      <c r="G42" s="95">
        <v>122.5</v>
      </c>
      <c r="H42" s="32">
        <f t="shared" si="3"/>
        <v>93.103448275862064</v>
      </c>
      <c r="I42" s="6">
        <f t="shared" si="0"/>
        <v>-10</v>
      </c>
      <c r="J42" s="14">
        <f t="shared" si="4"/>
        <v>100</v>
      </c>
      <c r="K42" s="17">
        <f t="shared" si="1"/>
        <v>0</v>
      </c>
      <c r="L42" s="20">
        <f t="shared" si="5"/>
        <v>90.740740740740748</v>
      </c>
      <c r="M42" s="160">
        <f t="shared" si="7"/>
        <v>-12.5</v>
      </c>
      <c r="N42" s="187"/>
      <c r="O42" s="184"/>
    </row>
    <row r="43" spans="1:15" ht="18.75" x14ac:dyDescent="0.3">
      <c r="A43" s="3" t="s">
        <v>64</v>
      </c>
      <c r="B43" s="163" t="s">
        <v>6</v>
      </c>
      <c r="C43" s="163"/>
      <c r="D43" s="13">
        <v>137.5</v>
      </c>
      <c r="E43" s="95">
        <v>113.5</v>
      </c>
      <c r="F43" s="13">
        <v>120.66666666666667</v>
      </c>
      <c r="G43" s="95">
        <v>113.5</v>
      </c>
      <c r="H43" s="32">
        <f t="shared" si="3"/>
        <v>87.757575757575751</v>
      </c>
      <c r="I43" s="6">
        <f t="shared" si="0"/>
        <v>-16.833333333333329</v>
      </c>
      <c r="J43" s="14">
        <f t="shared" si="4"/>
        <v>100</v>
      </c>
      <c r="K43" s="17">
        <f t="shared" si="1"/>
        <v>0</v>
      </c>
      <c r="L43" s="20">
        <f t="shared" si="5"/>
        <v>94.060773480662988</v>
      </c>
      <c r="M43" s="160">
        <f t="shared" si="7"/>
        <v>-7.1666666666666714</v>
      </c>
      <c r="N43" s="187"/>
      <c r="O43" s="184"/>
    </row>
    <row r="44" spans="1:15" ht="37.5" x14ac:dyDescent="0.3">
      <c r="A44" s="3" t="s">
        <v>31</v>
      </c>
      <c r="B44" s="163" t="s">
        <v>6</v>
      </c>
      <c r="C44" s="163" t="s">
        <v>52</v>
      </c>
      <c r="D44" s="13">
        <v>286</v>
      </c>
      <c r="E44" s="95">
        <v>257</v>
      </c>
      <c r="F44" s="13">
        <v>296.66666666666669</v>
      </c>
      <c r="G44" s="95">
        <v>257</v>
      </c>
      <c r="H44" s="33">
        <f t="shared" si="3"/>
        <v>103.72960372960374</v>
      </c>
      <c r="I44" s="28">
        <f t="shared" si="0"/>
        <v>10.666666666666686</v>
      </c>
      <c r="J44" s="14">
        <f t="shared" si="4"/>
        <v>100</v>
      </c>
      <c r="K44" s="17">
        <f t="shared" si="1"/>
        <v>0</v>
      </c>
      <c r="L44" s="20">
        <f t="shared" si="5"/>
        <v>86.62921348314606</v>
      </c>
      <c r="M44" s="160">
        <f t="shared" si="7"/>
        <v>-39.666666666666686</v>
      </c>
      <c r="N44" s="187"/>
      <c r="O44" s="184"/>
    </row>
    <row r="45" spans="1:15" ht="37.5" x14ac:dyDescent="0.3">
      <c r="A45" s="3" t="s">
        <v>46</v>
      </c>
      <c r="B45" s="163" t="s">
        <v>6</v>
      </c>
      <c r="C45" s="163" t="s">
        <v>52</v>
      </c>
      <c r="D45" s="13">
        <v>273.5</v>
      </c>
      <c r="E45" s="95">
        <v>257</v>
      </c>
      <c r="F45" s="13">
        <v>288.66666666666669</v>
      </c>
      <c r="G45" s="95">
        <v>269</v>
      </c>
      <c r="H45" s="33">
        <f t="shared" si="3"/>
        <v>105.54539914686167</v>
      </c>
      <c r="I45" s="28">
        <f t="shared" si="0"/>
        <v>15.166666666666686</v>
      </c>
      <c r="J45" s="28">
        <f t="shared" si="4"/>
        <v>104.66926070038912</v>
      </c>
      <c r="K45" s="34">
        <f t="shared" si="1"/>
        <v>12</v>
      </c>
      <c r="L45" s="20">
        <f t="shared" si="5"/>
        <v>93.187066974595837</v>
      </c>
      <c r="M45" s="160">
        <f t="shared" si="7"/>
        <v>-19.666666666666686</v>
      </c>
      <c r="N45" s="187"/>
      <c r="O45" s="184"/>
    </row>
    <row r="46" spans="1:15" ht="18.75" x14ac:dyDescent="0.3">
      <c r="A46" s="3" t="s">
        <v>32</v>
      </c>
      <c r="B46" s="163" t="s">
        <v>6</v>
      </c>
      <c r="C46" s="163" t="s">
        <v>60</v>
      </c>
      <c r="D46" s="13">
        <v>289</v>
      </c>
      <c r="E46" s="95">
        <v>244.5</v>
      </c>
      <c r="F46" s="13">
        <v>299.33333333333331</v>
      </c>
      <c r="G46" s="95">
        <v>244.5</v>
      </c>
      <c r="H46" s="33">
        <f t="shared" si="3"/>
        <v>103.57554786620531</v>
      </c>
      <c r="I46" s="28">
        <f t="shared" si="0"/>
        <v>10.333333333333314</v>
      </c>
      <c r="J46" s="14">
        <f t="shared" si="4"/>
        <v>100</v>
      </c>
      <c r="K46" s="17">
        <f t="shared" si="1"/>
        <v>0</v>
      </c>
      <c r="L46" s="20">
        <f t="shared" si="5"/>
        <v>81.681514476614709</v>
      </c>
      <c r="M46" s="160">
        <f t="shared" si="7"/>
        <v>-54.833333333333314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85.617933585853464</v>
      </c>
      <c r="M47" s="19">
        <f>SUM(M6:M46)/39</f>
        <v>-156.96961538461534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47:K47"/>
    <mergeCell ref="A49:C49"/>
    <mergeCell ref="N31:N32"/>
    <mergeCell ref="O31:O32"/>
    <mergeCell ref="N33:N38"/>
    <mergeCell ref="O33:O38"/>
    <mergeCell ref="N39:N45"/>
    <mergeCell ref="O39:O45"/>
    <mergeCell ref="N5:O5"/>
    <mergeCell ref="D6:E6"/>
    <mergeCell ref="F6:G6"/>
    <mergeCell ref="N7:N12"/>
    <mergeCell ref="O7:O12"/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43"/>
      <c r="D4" s="175" t="s">
        <v>1</v>
      </c>
      <c r="E4" s="175"/>
      <c r="F4" s="175"/>
      <c r="G4" s="175"/>
      <c r="H4" s="175" t="s">
        <v>83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4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44"/>
      <c r="D6" s="182">
        <v>45868</v>
      </c>
      <c r="E6" s="183"/>
      <c r="F6" s="182">
        <v>45875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5" t="s">
        <v>6</v>
      </c>
      <c r="C7" s="4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46">
        <f t="shared" ref="L7:L46" si="3">G7/F7*100</f>
        <v>0</v>
      </c>
      <c r="M7" s="46">
        <f t="shared" ref="M7:M16" si="4">G7-F7</f>
        <v>-599</v>
      </c>
      <c r="N7" s="187">
        <f>SUM(L7:L12)/5</f>
        <v>81.03026779144453</v>
      </c>
      <c r="O7" s="184">
        <f>SUM(M7:M12)/5</f>
        <v>-228.09200000000004</v>
      </c>
    </row>
    <row r="8" spans="1:15" ht="18.75" x14ac:dyDescent="0.3">
      <c r="A8" s="3" t="s">
        <v>50</v>
      </c>
      <c r="B8" s="45" t="s">
        <v>6</v>
      </c>
      <c r="C8" s="45"/>
      <c r="D8" s="30">
        <v>849.33</v>
      </c>
      <c r="E8" s="31">
        <v>787.38</v>
      </c>
      <c r="F8" s="30">
        <v>849.33</v>
      </c>
      <c r="G8" s="31">
        <v>769.38</v>
      </c>
      <c r="H8" s="32">
        <f t="shared" si="0"/>
        <v>100</v>
      </c>
      <c r="I8" s="6">
        <f t="shared" si="1"/>
        <v>0</v>
      </c>
      <c r="J8" s="14">
        <f t="shared" ref="J8:J46" si="5">G8/E8*100</f>
        <v>97.713937361883723</v>
      </c>
      <c r="K8" s="17">
        <f t="shared" si="2"/>
        <v>-18</v>
      </c>
      <c r="L8" s="20">
        <f t="shared" si="3"/>
        <v>90.58669774999116</v>
      </c>
      <c r="M8" s="46">
        <f t="shared" si="4"/>
        <v>-79.950000000000045</v>
      </c>
      <c r="N8" s="187"/>
      <c r="O8" s="184"/>
    </row>
    <row r="9" spans="1:15" ht="18.75" x14ac:dyDescent="0.3">
      <c r="A9" s="3" t="s">
        <v>10</v>
      </c>
      <c r="B9" s="45" t="s">
        <v>6</v>
      </c>
      <c r="C9" s="45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46">
        <f t="shared" si="4"/>
        <v>-210.67000000000002</v>
      </c>
      <c r="N9" s="187"/>
      <c r="O9" s="184"/>
    </row>
    <row r="10" spans="1:15" ht="18.75" x14ac:dyDescent="0.3">
      <c r="A10" s="3" t="s">
        <v>7</v>
      </c>
      <c r="B10" s="45" t="s">
        <v>6</v>
      </c>
      <c r="C10" s="45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46">
        <f t="shared" si="4"/>
        <v>-34.920000000000016</v>
      </c>
      <c r="N10" s="187"/>
      <c r="O10" s="184"/>
    </row>
    <row r="11" spans="1:15" ht="18.75" x14ac:dyDescent="0.3">
      <c r="A11" s="3" t="s">
        <v>11</v>
      </c>
      <c r="B11" s="45" t="s">
        <v>6</v>
      </c>
      <c r="C11" s="45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46">
        <f t="shared" si="4"/>
        <v>-41.416666666666686</v>
      </c>
      <c r="N11" s="187"/>
      <c r="O11" s="184"/>
    </row>
    <row r="12" spans="1:15" ht="18.75" x14ac:dyDescent="0.3">
      <c r="A12" s="3" t="s">
        <v>12</v>
      </c>
      <c r="B12" s="45" t="s">
        <v>6</v>
      </c>
      <c r="C12" s="45" t="s">
        <v>47</v>
      </c>
      <c r="D12" s="30">
        <v>893.33333333333337</v>
      </c>
      <c r="E12" s="31">
        <v>750.75</v>
      </c>
      <c r="F12" s="30">
        <v>893.33333333333337</v>
      </c>
      <c r="G12" s="31">
        <v>718.83</v>
      </c>
      <c r="H12" s="32">
        <f t="shared" si="0"/>
        <v>100</v>
      </c>
      <c r="I12" s="6">
        <f t="shared" si="1"/>
        <v>0</v>
      </c>
      <c r="J12" s="14">
        <f t="shared" si="5"/>
        <v>95.748251748251761</v>
      </c>
      <c r="K12" s="17">
        <f t="shared" si="2"/>
        <v>-31.919999999999959</v>
      </c>
      <c r="L12" s="20">
        <f t="shared" si="3"/>
        <v>80.466044776119404</v>
      </c>
      <c r="M12" s="46">
        <f t="shared" si="4"/>
        <v>-174.50333333333333</v>
      </c>
      <c r="N12" s="187"/>
      <c r="O12" s="184"/>
    </row>
    <row r="13" spans="1:15" ht="57" customHeight="1" x14ac:dyDescent="0.3">
      <c r="A13" s="3" t="s">
        <v>13</v>
      </c>
      <c r="B13" s="45" t="s">
        <v>6</v>
      </c>
      <c r="C13" s="45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46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5" t="s">
        <v>6</v>
      </c>
      <c r="C14" s="45"/>
      <c r="D14" s="30">
        <v>202.5</v>
      </c>
      <c r="E14" s="31">
        <v>169.33</v>
      </c>
      <c r="F14" s="30">
        <v>202.5</v>
      </c>
      <c r="G14" s="31">
        <v>169.33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46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5" t="s">
        <v>6</v>
      </c>
      <c r="C15" s="45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46">
        <f t="shared" si="4"/>
        <v>-54.56</v>
      </c>
      <c r="N15" s="18"/>
      <c r="O15" s="2"/>
    </row>
    <row r="16" spans="1:15" ht="93.75" x14ac:dyDescent="0.3">
      <c r="A16" s="3" t="s">
        <v>15</v>
      </c>
      <c r="B16" s="45" t="s">
        <v>6</v>
      </c>
      <c r="C16" s="45" t="s">
        <v>65</v>
      </c>
      <c r="D16" s="30">
        <v>1279.67</v>
      </c>
      <c r="E16" s="31">
        <v>1096.31</v>
      </c>
      <c r="F16" s="30">
        <v>1279.67</v>
      </c>
      <c r="G16" s="31">
        <v>1096.31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85.671305883548087</v>
      </c>
      <c r="M16" s="46">
        <f t="shared" si="4"/>
        <v>-183.36000000000013</v>
      </c>
      <c r="N16" s="187">
        <f>SUM(L16:L22)/7</f>
        <v>87.062025440138498</v>
      </c>
      <c r="O16" s="184">
        <f>SUM(M16:M22)/7</f>
        <v>-69.652380952380966</v>
      </c>
    </row>
    <row r="17" spans="1:15" ht="18.75" x14ac:dyDescent="0.3">
      <c r="A17" s="3" t="s">
        <v>35</v>
      </c>
      <c r="B17" s="45" t="s">
        <v>8</v>
      </c>
      <c r="C17" s="45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6">
        <f>G18-F18</f>
        <v>-78.943333333333328</v>
      </c>
      <c r="N17" s="187"/>
      <c r="O17" s="184"/>
    </row>
    <row r="18" spans="1:15" ht="18.75" x14ac:dyDescent="0.3">
      <c r="A18" s="3" t="s">
        <v>36</v>
      </c>
      <c r="B18" s="45" t="s">
        <v>6</v>
      </c>
      <c r="C18" s="45" t="s">
        <v>41</v>
      </c>
      <c r="D18" s="30">
        <v>429.33333333333331</v>
      </c>
      <c r="E18" s="31">
        <v>333.72</v>
      </c>
      <c r="F18" s="30">
        <v>429.33333333333331</v>
      </c>
      <c r="G18" s="31">
        <v>350.39</v>
      </c>
      <c r="H18" s="32">
        <f t="shared" si="0"/>
        <v>100</v>
      </c>
      <c r="I18" s="6">
        <f t="shared" si="1"/>
        <v>0</v>
      </c>
      <c r="J18" s="14">
        <f t="shared" si="5"/>
        <v>104.9952055615486</v>
      </c>
      <c r="K18" s="17">
        <f t="shared" si="2"/>
        <v>16.669999999999959</v>
      </c>
      <c r="L18" s="20">
        <f t="shared" si="3"/>
        <v>81.612577639751549</v>
      </c>
      <c r="M18" s="46">
        <f t="shared" ref="M18:M27" si="6">G18-F18</f>
        <v>-78.943333333333328</v>
      </c>
      <c r="N18" s="187"/>
      <c r="O18" s="184"/>
    </row>
    <row r="19" spans="1:15" ht="37.5" x14ac:dyDescent="0.3">
      <c r="A19" s="3" t="s">
        <v>37</v>
      </c>
      <c r="B19" s="45" t="s">
        <v>6</v>
      </c>
      <c r="C19" s="45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499.81</v>
      </c>
      <c r="H19" s="32">
        <f t="shared" si="0"/>
        <v>100</v>
      </c>
      <c r="I19" s="6">
        <f t="shared" si="1"/>
        <v>0</v>
      </c>
      <c r="J19" s="14">
        <f t="shared" si="5"/>
        <v>100.00100039015216</v>
      </c>
      <c r="K19" s="17">
        <f t="shared" si="2"/>
        <v>4.9999999999954525E-3</v>
      </c>
      <c r="L19" s="20">
        <f t="shared" si="3"/>
        <v>78.859261596718213</v>
      </c>
      <c r="M19" s="46">
        <f t="shared" si="6"/>
        <v>-133.98999999999995</v>
      </c>
      <c r="N19" s="187"/>
      <c r="O19" s="184"/>
    </row>
    <row r="20" spans="1:15" ht="38.25" customHeight="1" x14ac:dyDescent="0.3">
      <c r="A20" s="3" t="s">
        <v>38</v>
      </c>
      <c r="B20" s="45" t="s">
        <v>6</v>
      </c>
      <c r="C20" s="45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46">
        <f t="shared" si="6"/>
        <v>-30.5</v>
      </c>
      <c r="N20" s="187"/>
      <c r="O20" s="184"/>
    </row>
    <row r="21" spans="1:15" ht="37.5" x14ac:dyDescent="0.3">
      <c r="A21" s="3" t="s">
        <v>16</v>
      </c>
      <c r="B21" s="45" t="s">
        <v>8</v>
      </c>
      <c r="C21" s="45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46">
        <f t="shared" si="6"/>
        <v>-27.080000000000013</v>
      </c>
      <c r="N21" s="187"/>
      <c r="O21" s="184"/>
    </row>
    <row r="22" spans="1:15" ht="18.75" x14ac:dyDescent="0.3">
      <c r="A22" s="3" t="s">
        <v>39</v>
      </c>
      <c r="B22" s="45" t="s">
        <v>6</v>
      </c>
      <c r="C22" s="45"/>
      <c r="D22" s="30">
        <v>705</v>
      </c>
      <c r="E22" s="31">
        <v>750.25</v>
      </c>
      <c r="F22" s="30">
        <v>705</v>
      </c>
      <c r="G22" s="31">
        <v>750.25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46">
        <f t="shared" si="6"/>
        <v>45.25</v>
      </c>
      <c r="N22" s="187"/>
      <c r="O22" s="184"/>
    </row>
    <row r="23" spans="1:15" ht="18.75" x14ac:dyDescent="0.3">
      <c r="A23" s="3" t="s">
        <v>17</v>
      </c>
      <c r="B23" s="45" t="s">
        <v>9</v>
      </c>
      <c r="C23" s="45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46">
        <f t="shared" si="6"/>
        <v>-3.25</v>
      </c>
      <c r="N23" s="18"/>
      <c r="O23" s="2"/>
    </row>
    <row r="24" spans="1:15" ht="18.75" x14ac:dyDescent="0.3">
      <c r="A24" s="3" t="s">
        <v>18</v>
      </c>
      <c r="B24" s="45" t="s">
        <v>6</v>
      </c>
      <c r="C24" s="4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46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5" t="s">
        <v>6</v>
      </c>
      <c r="C25" s="45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46">
        <f t="shared" si="6"/>
        <v>-127.5</v>
      </c>
      <c r="N25" s="18"/>
      <c r="O25" s="2"/>
    </row>
    <row r="26" spans="1:15" ht="56.25" x14ac:dyDescent="0.3">
      <c r="A26" s="3" t="s">
        <v>40</v>
      </c>
      <c r="B26" s="45" t="s">
        <v>6</v>
      </c>
      <c r="C26" s="45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46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5" t="s">
        <v>6</v>
      </c>
      <c r="C27" s="45" t="s">
        <v>56</v>
      </c>
      <c r="D27" s="30">
        <v>920</v>
      </c>
      <c r="E27" s="31">
        <v>667.67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72.572826086956525</v>
      </c>
      <c r="M27" s="46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5" t="s">
        <v>6</v>
      </c>
      <c r="C28" s="45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46">
        <f>G29-F29</f>
        <v>-944.40333333333319</v>
      </c>
      <c r="N28" s="18"/>
      <c r="O28" s="2"/>
    </row>
    <row r="29" spans="1:15" ht="18.75" x14ac:dyDescent="0.3">
      <c r="A29" s="3" t="s">
        <v>22</v>
      </c>
      <c r="B29" s="45" t="s">
        <v>6</v>
      </c>
      <c r="C29" s="45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6">
        <f>G29-F29</f>
        <v>-944.40333333333319</v>
      </c>
      <c r="N29" s="18"/>
      <c r="O29" s="2"/>
    </row>
    <row r="30" spans="1:15" ht="18.75" x14ac:dyDescent="0.3">
      <c r="A30" s="3" t="s">
        <v>23</v>
      </c>
      <c r="B30" s="45" t="s">
        <v>6</v>
      </c>
      <c r="C30" s="45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46">
        <f>G31-F31</f>
        <v>-20</v>
      </c>
      <c r="N30" s="18"/>
      <c r="O30" s="2"/>
    </row>
    <row r="31" spans="1:15" ht="37.5" x14ac:dyDescent="0.3">
      <c r="A31" s="3" t="s">
        <v>24</v>
      </c>
      <c r="B31" s="45" t="s">
        <v>6</v>
      </c>
      <c r="C31" s="45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46">
        <f t="shared" ref="M31:M46" si="7">G31-F31</f>
        <v>-20</v>
      </c>
      <c r="N31" s="187">
        <f>SUM(L31:L32)/2</f>
        <v>84.363778380770157</v>
      </c>
      <c r="O31" s="184">
        <f>SUM(M31:M32)/2</f>
        <v>-15.669999999999995</v>
      </c>
    </row>
    <row r="32" spans="1:15" ht="37.5" x14ac:dyDescent="0.3">
      <c r="A32" s="3" t="s">
        <v>0</v>
      </c>
      <c r="B32" s="45" t="s">
        <v>6</v>
      </c>
      <c r="C32" s="45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6">
        <f t="shared" si="3"/>
        <v>87.835228491739983</v>
      </c>
      <c r="M32" s="46">
        <f t="shared" si="7"/>
        <v>-11.339999999999989</v>
      </c>
      <c r="N32" s="187"/>
      <c r="O32" s="184"/>
    </row>
    <row r="33" spans="1:15" ht="18.75" x14ac:dyDescent="0.3">
      <c r="A33" s="3" t="s">
        <v>25</v>
      </c>
      <c r="B33" s="45" t="s">
        <v>6</v>
      </c>
      <c r="C33" s="45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46">
        <f t="shared" si="7"/>
        <v>-23.849999999999994</v>
      </c>
      <c r="N33" s="187">
        <f>SUM(L33:L38)/6</f>
        <v>83.150404883319666</v>
      </c>
      <c r="O33" s="184">
        <f>SUM(M33:M38)/6</f>
        <v>-17.830555555555552</v>
      </c>
    </row>
    <row r="34" spans="1:15" ht="18.75" x14ac:dyDescent="0.3">
      <c r="A34" s="3" t="s">
        <v>63</v>
      </c>
      <c r="B34" s="45" t="s">
        <v>6</v>
      </c>
      <c r="C34" s="45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46">
        <f t="shared" si="7"/>
        <v>-11.606666666666669</v>
      </c>
      <c r="N34" s="187"/>
      <c r="O34" s="184"/>
    </row>
    <row r="35" spans="1:15" ht="18.75" x14ac:dyDescent="0.3">
      <c r="A35" s="3" t="s">
        <v>26</v>
      </c>
      <c r="B35" s="45" t="s">
        <v>6</v>
      </c>
      <c r="C35" s="45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6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45" t="s">
        <v>6</v>
      </c>
      <c r="C36" s="45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46">
        <f t="shared" si="7"/>
        <v>-29.393333333333331</v>
      </c>
      <c r="N36" s="187"/>
      <c r="O36" s="184"/>
    </row>
    <row r="37" spans="1:15" ht="18.75" x14ac:dyDescent="0.3">
      <c r="A37" s="3" t="s">
        <v>43</v>
      </c>
      <c r="B37" s="45" t="s">
        <v>6</v>
      </c>
      <c r="C37" s="45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46">
        <f t="shared" si="7"/>
        <v>-33.429999999999993</v>
      </c>
      <c r="N37" s="187"/>
      <c r="O37" s="184"/>
    </row>
    <row r="38" spans="1:15" ht="18.75" x14ac:dyDescent="0.3">
      <c r="A38" s="3" t="s">
        <v>44</v>
      </c>
      <c r="B38" s="45" t="s">
        <v>6</v>
      </c>
      <c r="C38" s="45" t="s">
        <v>41</v>
      </c>
      <c r="D38" s="30">
        <v>115.5</v>
      </c>
      <c r="E38" s="31">
        <v>122.43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106</v>
      </c>
      <c r="M38" s="46">
        <f t="shared" si="7"/>
        <v>6.9300000000000068</v>
      </c>
      <c r="N38" s="187"/>
      <c r="O38" s="184"/>
    </row>
    <row r="39" spans="1:15" ht="18.75" x14ac:dyDescent="0.3">
      <c r="A39" s="3" t="s">
        <v>27</v>
      </c>
      <c r="B39" s="45" t="s">
        <v>6</v>
      </c>
      <c r="C39" s="45"/>
      <c r="D39" s="30">
        <v>113.33</v>
      </c>
      <c r="E39" s="31">
        <v>90.25</v>
      </c>
      <c r="F39" s="30">
        <v>108.33</v>
      </c>
      <c r="G39" s="31">
        <v>90.25</v>
      </c>
      <c r="H39" s="32">
        <f t="shared" si="0"/>
        <v>95.588105532515669</v>
      </c>
      <c r="I39" s="6">
        <f t="shared" si="1"/>
        <v>-5</v>
      </c>
      <c r="J39" s="14">
        <f t="shared" si="5"/>
        <v>100</v>
      </c>
      <c r="K39" s="17">
        <f t="shared" si="2"/>
        <v>0</v>
      </c>
      <c r="L39" s="20">
        <f t="shared" si="3"/>
        <v>83.310255700175389</v>
      </c>
      <c r="M39" s="46">
        <f t="shared" si="7"/>
        <v>-18.079999999999998</v>
      </c>
      <c r="N39" s="187">
        <f>SUM(L39:L45)/6</f>
        <v>106.20772561694196</v>
      </c>
      <c r="O39" s="184">
        <f>SUM(M39:M45)/6</f>
        <v>-15.588333333333333</v>
      </c>
    </row>
    <row r="40" spans="1:15" ht="18.75" x14ac:dyDescent="0.3">
      <c r="A40" s="3" t="s">
        <v>28</v>
      </c>
      <c r="B40" s="45" t="s">
        <v>6</v>
      </c>
      <c r="C40" s="45"/>
      <c r="D40" s="30">
        <v>93.33</v>
      </c>
      <c r="E40" s="31">
        <v>87.06</v>
      </c>
      <c r="F40" s="30">
        <v>96.67</v>
      </c>
      <c r="G40" s="31">
        <v>87.06</v>
      </c>
      <c r="H40" s="32">
        <f t="shared" si="0"/>
        <v>103.57869923925855</v>
      </c>
      <c r="I40" s="6">
        <f t="shared" si="1"/>
        <v>3.3400000000000034</v>
      </c>
      <c r="J40" s="14">
        <f t="shared" si="5"/>
        <v>100</v>
      </c>
      <c r="K40" s="17">
        <f t="shared" si="2"/>
        <v>0</v>
      </c>
      <c r="L40" s="20">
        <f t="shared" si="3"/>
        <v>90.058963484017795</v>
      </c>
      <c r="M40" s="46">
        <f t="shared" si="7"/>
        <v>-9.61</v>
      </c>
      <c r="N40" s="187"/>
      <c r="O40" s="184"/>
    </row>
    <row r="41" spans="1:15" ht="18.75" x14ac:dyDescent="0.3">
      <c r="A41" s="3" t="s">
        <v>29</v>
      </c>
      <c r="B41" s="45" t="s">
        <v>6</v>
      </c>
      <c r="C41" s="45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46">
        <f t="shared" si="7"/>
        <v>-9.5400000000000063</v>
      </c>
      <c r="N41" s="187"/>
      <c r="O41" s="184"/>
    </row>
    <row r="42" spans="1:15" ht="18.75" x14ac:dyDescent="0.3">
      <c r="A42" s="3" t="s">
        <v>30</v>
      </c>
      <c r="B42" s="45" t="s">
        <v>6</v>
      </c>
      <c r="C42" s="45"/>
      <c r="D42" s="30">
        <v>119.33</v>
      </c>
      <c r="E42" s="31">
        <v>110.31</v>
      </c>
      <c r="F42" s="30">
        <v>116</v>
      </c>
      <c r="G42" s="31">
        <v>110.31</v>
      </c>
      <c r="H42" s="32">
        <f t="shared" si="0"/>
        <v>97.209419257521162</v>
      </c>
      <c r="I42" s="6">
        <f t="shared" si="1"/>
        <v>-3.3299999999999983</v>
      </c>
      <c r="J42" s="14">
        <f t="shared" si="5"/>
        <v>100</v>
      </c>
      <c r="K42" s="17">
        <f t="shared" si="2"/>
        <v>0</v>
      </c>
      <c r="L42" s="20">
        <f t="shared" si="3"/>
        <v>95.094827586206904</v>
      </c>
      <c r="M42" s="46">
        <f t="shared" si="7"/>
        <v>-5.6899999999999977</v>
      </c>
      <c r="N42" s="187"/>
      <c r="O42" s="184"/>
    </row>
    <row r="43" spans="1:15" ht="18.75" x14ac:dyDescent="0.3">
      <c r="A43" s="3" t="s">
        <v>64</v>
      </c>
      <c r="B43" s="45" t="s">
        <v>6</v>
      </c>
      <c r="C43" s="45"/>
      <c r="D43" s="30">
        <v>106.67</v>
      </c>
      <c r="E43" s="31">
        <v>86.13</v>
      </c>
      <c r="F43" s="30">
        <v>113.33</v>
      </c>
      <c r="G43" s="31">
        <v>86.13</v>
      </c>
      <c r="H43" s="32">
        <f t="shared" si="0"/>
        <v>106.24355488890971</v>
      </c>
      <c r="I43" s="6">
        <f t="shared" si="1"/>
        <v>6.6599999999999966</v>
      </c>
      <c r="J43" s="14">
        <f t="shared" si="5"/>
        <v>100</v>
      </c>
      <c r="K43" s="17">
        <f t="shared" si="2"/>
        <v>0</v>
      </c>
      <c r="L43" s="20">
        <f t="shared" si="3"/>
        <v>75.999294096885194</v>
      </c>
      <c r="M43" s="46">
        <f t="shared" si="7"/>
        <v>-27.200000000000003</v>
      </c>
      <c r="N43" s="187"/>
      <c r="O43" s="184"/>
    </row>
    <row r="44" spans="1:15" ht="37.5" x14ac:dyDescent="0.3">
      <c r="A44" s="3" t="s">
        <v>31</v>
      </c>
      <c r="B44" s="45" t="s">
        <v>6</v>
      </c>
      <c r="C44" s="45" t="s">
        <v>52</v>
      </c>
      <c r="D44" s="30">
        <v>262.33</v>
      </c>
      <c r="E44" s="31">
        <v>245.5</v>
      </c>
      <c r="F44" s="30">
        <v>191.33</v>
      </c>
      <c r="G44" s="31">
        <v>245.5</v>
      </c>
      <c r="H44" s="32">
        <f t="shared" si="0"/>
        <v>72.934853047688037</v>
      </c>
      <c r="I44" s="6">
        <f t="shared" si="1"/>
        <v>-70.999999999999972</v>
      </c>
      <c r="J44" s="14">
        <f t="shared" si="5"/>
        <v>100</v>
      </c>
      <c r="K44" s="17">
        <f t="shared" si="2"/>
        <v>0</v>
      </c>
      <c r="L44" s="20">
        <f t="shared" si="3"/>
        <v>128.31233993623582</v>
      </c>
      <c r="M44" s="46">
        <f t="shared" si="7"/>
        <v>54.169999999999987</v>
      </c>
      <c r="N44" s="187"/>
      <c r="O44" s="184"/>
    </row>
    <row r="45" spans="1:15" ht="37.5" x14ac:dyDescent="0.3">
      <c r="A45" s="3" t="s">
        <v>46</v>
      </c>
      <c r="B45" s="45" t="s">
        <v>6</v>
      </c>
      <c r="C45" s="45" t="s">
        <v>52</v>
      </c>
      <c r="D45" s="30">
        <v>305.67</v>
      </c>
      <c r="E45" s="31">
        <v>231.5</v>
      </c>
      <c r="F45" s="30">
        <v>302.33</v>
      </c>
      <c r="G45" s="31">
        <v>224.75</v>
      </c>
      <c r="H45" s="32">
        <f t="shared" si="0"/>
        <v>98.907318349854407</v>
      </c>
      <c r="I45" s="6">
        <f t="shared" si="1"/>
        <v>-3.3400000000000318</v>
      </c>
      <c r="J45" s="14">
        <f t="shared" si="5"/>
        <v>97.084233261339094</v>
      </c>
      <c r="K45" s="17">
        <f t="shared" si="2"/>
        <v>-6.75</v>
      </c>
      <c r="L45" s="20">
        <f t="shared" si="3"/>
        <v>74.339298117950591</v>
      </c>
      <c r="M45" s="46">
        <f t="shared" si="7"/>
        <v>-77.579999999999984</v>
      </c>
      <c r="N45" s="187"/>
      <c r="O45" s="184"/>
    </row>
    <row r="46" spans="1:15" ht="18.75" x14ac:dyDescent="0.3">
      <c r="A46" s="3" t="s">
        <v>32</v>
      </c>
      <c r="B46" s="45" t="s">
        <v>6</v>
      </c>
      <c r="C46" s="45" t="s">
        <v>60</v>
      </c>
      <c r="D46" s="30">
        <v>289.67</v>
      </c>
      <c r="E46" s="13">
        <v>289.33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99.882625056098306</v>
      </c>
      <c r="M46" s="46">
        <f t="shared" si="7"/>
        <v>-0.34000000000003183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86.028997811189996</v>
      </c>
      <c r="M47" s="19">
        <f>SUM(M6:M46)/40</f>
        <v>-107.10889583333332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48"/>
      <c r="D4" s="175" t="s">
        <v>1</v>
      </c>
      <c r="E4" s="175"/>
      <c r="F4" s="175"/>
      <c r="G4" s="175"/>
      <c r="H4" s="175" t="s">
        <v>82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4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49"/>
      <c r="D6" s="182">
        <v>45882</v>
      </c>
      <c r="E6" s="183"/>
      <c r="F6" s="182">
        <v>45889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0" t="s">
        <v>6</v>
      </c>
      <c r="C7" s="50" t="s">
        <v>45</v>
      </c>
      <c r="D7" s="29">
        <v>599</v>
      </c>
      <c r="E7" s="13">
        <v>0</v>
      </c>
      <c r="F7" s="29">
        <v>648</v>
      </c>
      <c r="G7" s="13">
        <v>0</v>
      </c>
      <c r="H7" s="33">
        <f t="shared" ref="H7:H46" si="0">F7/D7*100</f>
        <v>108.18030050083472</v>
      </c>
      <c r="I7" s="28">
        <f t="shared" ref="I7:I46" si="1">F7-D7</f>
        <v>49</v>
      </c>
      <c r="J7" s="14">
        <v>0</v>
      </c>
      <c r="K7" s="17">
        <f t="shared" ref="K7:K46" si="2">G7-E7</f>
        <v>0</v>
      </c>
      <c r="L7" s="47">
        <f t="shared" ref="L7:L46" si="3">G7/F7*100</f>
        <v>0</v>
      </c>
      <c r="M7" s="47">
        <f t="shared" ref="M7:M16" si="4">G7-F7</f>
        <v>-648</v>
      </c>
      <c r="N7" s="187">
        <f>SUM(L7:L12)/5</f>
        <v>81.576633470192164</v>
      </c>
      <c r="O7" s="184">
        <f>SUM(M7:M12)/5</f>
        <v>-234.69166666666669</v>
      </c>
    </row>
    <row r="8" spans="1:15" ht="18.75" x14ac:dyDescent="0.3">
      <c r="A8" s="3" t="s">
        <v>50</v>
      </c>
      <c r="B8" s="50" t="s">
        <v>6</v>
      </c>
      <c r="C8" s="50"/>
      <c r="D8" s="30">
        <v>834.33333333333337</v>
      </c>
      <c r="E8" s="31">
        <v>769.375</v>
      </c>
      <c r="F8" s="30">
        <v>896</v>
      </c>
      <c r="G8" s="31">
        <v>769.375</v>
      </c>
      <c r="H8" s="33">
        <f t="shared" si="0"/>
        <v>107.39113064322811</v>
      </c>
      <c r="I8" s="28">
        <f t="shared" si="1"/>
        <v>61.666666666666629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85.867745535714292</v>
      </c>
      <c r="M8" s="47">
        <f t="shared" si="4"/>
        <v>-126.625</v>
      </c>
      <c r="N8" s="187"/>
      <c r="O8" s="184"/>
    </row>
    <row r="9" spans="1:15" ht="18.75" x14ac:dyDescent="0.3">
      <c r="A9" s="3" t="s">
        <v>10</v>
      </c>
      <c r="B9" s="50" t="s">
        <v>6</v>
      </c>
      <c r="C9" s="50"/>
      <c r="D9" s="30">
        <v>440.66666666666669</v>
      </c>
      <c r="E9" s="31">
        <v>244</v>
      </c>
      <c r="F9" s="30">
        <v>381.66666666666669</v>
      </c>
      <c r="G9" s="31">
        <v>244</v>
      </c>
      <c r="H9" s="32">
        <f t="shared" si="0"/>
        <v>86.611195158850222</v>
      </c>
      <c r="I9" s="6">
        <f t="shared" si="1"/>
        <v>-59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47">
        <f t="shared" si="4"/>
        <v>-137.66666666666669</v>
      </c>
      <c r="N9" s="187"/>
      <c r="O9" s="184"/>
    </row>
    <row r="10" spans="1:15" ht="18.75" x14ac:dyDescent="0.3">
      <c r="A10" s="3" t="s">
        <v>7</v>
      </c>
      <c r="B10" s="50" t="s">
        <v>6</v>
      </c>
      <c r="C10" s="50"/>
      <c r="D10" s="30">
        <v>494</v>
      </c>
      <c r="E10" s="31">
        <v>455.75</v>
      </c>
      <c r="F10" s="30">
        <v>496.33333333333331</v>
      </c>
      <c r="G10" s="31">
        <v>455.75</v>
      </c>
      <c r="H10" s="32">
        <f t="shared" si="0"/>
        <v>100.47233468286099</v>
      </c>
      <c r="I10" s="6">
        <f t="shared" si="1"/>
        <v>2.3333333333333144</v>
      </c>
      <c r="J10" s="14">
        <f t="shared" si="5"/>
        <v>100</v>
      </c>
      <c r="K10" s="17">
        <f t="shared" si="2"/>
        <v>0</v>
      </c>
      <c r="L10" s="20">
        <f t="shared" si="3"/>
        <v>91.823371390194765</v>
      </c>
      <c r="M10" s="47">
        <f t="shared" si="4"/>
        <v>-40.583333333333314</v>
      </c>
      <c r="N10" s="187"/>
      <c r="O10" s="184"/>
    </row>
    <row r="11" spans="1:15" ht="18.75" x14ac:dyDescent="0.3">
      <c r="A11" s="3" t="s">
        <v>11</v>
      </c>
      <c r="B11" s="50" t="s">
        <v>6</v>
      </c>
      <c r="C11" s="50"/>
      <c r="D11" s="30">
        <v>332.66666666666669</v>
      </c>
      <c r="E11" s="31">
        <v>291.25</v>
      </c>
      <c r="F11" s="30">
        <v>340.66666666666669</v>
      </c>
      <c r="G11" s="31">
        <v>291.25</v>
      </c>
      <c r="H11" s="32">
        <f t="shared" si="0"/>
        <v>102.40480961923848</v>
      </c>
      <c r="I11" s="6">
        <f t="shared" si="1"/>
        <v>8</v>
      </c>
      <c r="J11" s="14">
        <f t="shared" si="5"/>
        <v>100</v>
      </c>
      <c r="K11" s="17">
        <f t="shared" si="2"/>
        <v>0</v>
      </c>
      <c r="L11" s="20">
        <f t="shared" si="3"/>
        <v>85.494129158512706</v>
      </c>
      <c r="M11" s="47">
        <f t="shared" si="4"/>
        <v>-49.416666666666686</v>
      </c>
      <c r="N11" s="187"/>
      <c r="O11" s="184"/>
    </row>
    <row r="12" spans="1:15" ht="18.75" x14ac:dyDescent="0.3">
      <c r="A12" s="3" t="s">
        <v>12</v>
      </c>
      <c r="B12" s="50" t="s">
        <v>6</v>
      </c>
      <c r="C12" s="50" t="s">
        <v>47</v>
      </c>
      <c r="D12" s="30">
        <v>893.33333333333337</v>
      </c>
      <c r="E12" s="31">
        <v>718.83333333333337</v>
      </c>
      <c r="F12" s="30">
        <v>890</v>
      </c>
      <c r="G12" s="31">
        <v>718.83333333333337</v>
      </c>
      <c r="H12" s="32">
        <f t="shared" si="0"/>
        <v>99.626865671641781</v>
      </c>
      <c r="I12" s="6">
        <f t="shared" si="1"/>
        <v>-3.3333333333333712</v>
      </c>
      <c r="J12" s="14">
        <f t="shared" si="5"/>
        <v>100</v>
      </c>
      <c r="K12" s="17">
        <f t="shared" si="2"/>
        <v>0</v>
      </c>
      <c r="L12" s="20">
        <f t="shared" si="3"/>
        <v>80.767790262172284</v>
      </c>
      <c r="M12" s="47">
        <f t="shared" si="4"/>
        <v>-171.16666666666663</v>
      </c>
      <c r="N12" s="187"/>
      <c r="O12" s="184"/>
    </row>
    <row r="13" spans="1:15" ht="57" customHeight="1" x14ac:dyDescent="0.3">
      <c r="A13" s="3" t="s">
        <v>13</v>
      </c>
      <c r="B13" s="50" t="s">
        <v>6</v>
      </c>
      <c r="C13" s="50" t="s">
        <v>51</v>
      </c>
      <c r="D13" s="30">
        <v>99</v>
      </c>
      <c r="E13" s="31">
        <v>103.375</v>
      </c>
      <c r="F13" s="30">
        <v>106.66666666666667</v>
      </c>
      <c r="G13" s="31">
        <v>103.375</v>
      </c>
      <c r="H13" s="33">
        <f t="shared" si="0"/>
        <v>107.74410774410774</v>
      </c>
      <c r="I13" s="27">
        <f t="shared" si="1"/>
        <v>7.6666666666666714</v>
      </c>
      <c r="J13" s="15">
        <f t="shared" si="5"/>
        <v>100</v>
      </c>
      <c r="K13" s="26">
        <f t="shared" si="2"/>
        <v>0</v>
      </c>
      <c r="L13" s="20">
        <f t="shared" si="3"/>
        <v>96.9140625</v>
      </c>
      <c r="M13" s="47">
        <f t="shared" si="4"/>
        <v>-3.2916666666666714</v>
      </c>
      <c r="N13" s="18"/>
      <c r="O13" s="2"/>
    </row>
    <row r="14" spans="1:15" ht="18.75" x14ac:dyDescent="0.3">
      <c r="A14" s="3" t="s">
        <v>67</v>
      </c>
      <c r="B14" s="50" t="s">
        <v>6</v>
      </c>
      <c r="C14" s="50"/>
      <c r="D14" s="30">
        <v>202.5</v>
      </c>
      <c r="E14" s="31">
        <v>169.33333333333334</v>
      </c>
      <c r="F14" s="30">
        <v>180.5</v>
      </c>
      <c r="G14" s="31">
        <v>169.33333333333334</v>
      </c>
      <c r="H14" s="32">
        <f t="shared" si="0"/>
        <v>89.135802469135811</v>
      </c>
      <c r="I14" s="11">
        <f t="shared" si="1"/>
        <v>-22</v>
      </c>
      <c r="J14" s="15">
        <f t="shared" si="5"/>
        <v>100</v>
      </c>
      <c r="K14" s="26">
        <f t="shared" si="2"/>
        <v>0</v>
      </c>
      <c r="L14" s="20">
        <f t="shared" si="3"/>
        <v>93.813481071098806</v>
      </c>
      <c r="M14" s="47">
        <f t="shared" si="4"/>
        <v>-11.166666666666657</v>
      </c>
      <c r="N14" s="18"/>
      <c r="O14" s="2"/>
    </row>
    <row r="15" spans="1:15" ht="18.75" x14ac:dyDescent="0.3">
      <c r="A15" s="3" t="s">
        <v>14</v>
      </c>
      <c r="B15" s="50" t="s">
        <v>6</v>
      </c>
      <c r="C15" s="50"/>
      <c r="D15" s="30">
        <v>602.33333333333337</v>
      </c>
      <c r="E15" s="31">
        <v>484.44</v>
      </c>
      <c r="F15" s="30">
        <v>480.33333333333331</v>
      </c>
      <c r="G15" s="31">
        <v>484.44</v>
      </c>
      <c r="H15" s="32">
        <f t="shared" si="0"/>
        <v>79.745434421693403</v>
      </c>
      <c r="I15" s="11">
        <f t="shared" si="1"/>
        <v>-122.00000000000006</v>
      </c>
      <c r="J15" s="15">
        <f t="shared" si="5"/>
        <v>100</v>
      </c>
      <c r="K15" s="26">
        <f t="shared" si="2"/>
        <v>0</v>
      </c>
      <c r="L15" s="20">
        <f t="shared" si="3"/>
        <v>100.85496183206106</v>
      </c>
      <c r="M15" s="47">
        <f t="shared" si="4"/>
        <v>4.1066666666666833</v>
      </c>
      <c r="N15" s="18"/>
      <c r="O15" s="2"/>
    </row>
    <row r="16" spans="1:15" ht="93.75" x14ac:dyDescent="0.3">
      <c r="A16" s="3" t="s">
        <v>15</v>
      </c>
      <c r="B16" s="50" t="s">
        <v>6</v>
      </c>
      <c r="C16" s="50" t="s">
        <v>65</v>
      </c>
      <c r="D16" s="30">
        <v>1152</v>
      </c>
      <c r="E16" s="31">
        <v>1096.3125</v>
      </c>
      <c r="F16" s="30">
        <v>1213.6666666666667</v>
      </c>
      <c r="G16" s="31">
        <v>1096.3125</v>
      </c>
      <c r="H16" s="33">
        <f t="shared" si="0"/>
        <v>105.35300925925925</v>
      </c>
      <c r="I16" s="27">
        <f t="shared" si="1"/>
        <v>61.666666666666742</v>
      </c>
      <c r="J16" s="14">
        <f t="shared" si="5"/>
        <v>100</v>
      </c>
      <c r="K16" s="17">
        <f t="shared" si="2"/>
        <v>0</v>
      </c>
      <c r="L16" s="20">
        <f t="shared" si="3"/>
        <v>90.330609722603668</v>
      </c>
      <c r="M16" s="47">
        <f t="shared" si="4"/>
        <v>-117.35416666666674</v>
      </c>
      <c r="N16" s="187">
        <f>SUM(L16:L22)/7</f>
        <v>84.72420625559343</v>
      </c>
      <c r="O16" s="184">
        <f>SUM(M16:M22)/7</f>
        <v>-93.934404761904744</v>
      </c>
    </row>
    <row r="17" spans="1:15" ht="18.75" x14ac:dyDescent="0.3">
      <c r="A17" s="3" t="s">
        <v>35</v>
      </c>
      <c r="B17" s="50" t="s">
        <v>8</v>
      </c>
      <c r="C17" s="50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7">
        <f>G18-F18</f>
        <v>-67.570833333333326</v>
      </c>
      <c r="N17" s="187"/>
      <c r="O17" s="184"/>
    </row>
    <row r="18" spans="1:15" ht="18.75" x14ac:dyDescent="0.3">
      <c r="A18" s="3" t="s">
        <v>36</v>
      </c>
      <c r="B18" s="50" t="s">
        <v>6</v>
      </c>
      <c r="C18" s="50" t="s">
        <v>41</v>
      </c>
      <c r="D18" s="30">
        <v>429.33333333333331</v>
      </c>
      <c r="E18" s="31">
        <v>350.38749999999999</v>
      </c>
      <c r="F18" s="30">
        <v>429.33333333333331</v>
      </c>
      <c r="G18" s="31">
        <v>361.76249999999999</v>
      </c>
      <c r="H18" s="32">
        <f t="shared" si="0"/>
        <v>100</v>
      </c>
      <c r="I18" s="6">
        <f t="shared" si="1"/>
        <v>0</v>
      </c>
      <c r="J18" s="28">
        <f t="shared" si="5"/>
        <v>103.24640576504585</v>
      </c>
      <c r="K18" s="17">
        <f t="shared" si="2"/>
        <v>11.375</v>
      </c>
      <c r="L18" s="20">
        <f t="shared" si="3"/>
        <v>84.26145186335404</v>
      </c>
      <c r="M18" s="47">
        <f t="shared" ref="M18:M27" si="6">G18-F18</f>
        <v>-67.570833333333326</v>
      </c>
      <c r="N18" s="187"/>
      <c r="O18" s="184"/>
    </row>
    <row r="19" spans="1:15" ht="37.5" x14ac:dyDescent="0.3">
      <c r="A19" s="3" t="s">
        <v>37</v>
      </c>
      <c r="B19" s="50" t="s">
        <v>6</v>
      </c>
      <c r="C19" s="50" t="s">
        <v>52</v>
      </c>
      <c r="D19" s="30">
        <v>633.80000000000007</v>
      </c>
      <c r="E19" s="31">
        <v>499.80500000000001</v>
      </c>
      <c r="F19" s="30">
        <v>637.85</v>
      </c>
      <c r="G19" s="31">
        <v>499.80500000000001</v>
      </c>
      <c r="H19" s="32">
        <f t="shared" si="0"/>
        <v>100.63900284001261</v>
      </c>
      <c r="I19" s="6">
        <f t="shared" si="1"/>
        <v>4.0499999999999545</v>
      </c>
      <c r="J19" s="14">
        <f t="shared" si="5"/>
        <v>100</v>
      </c>
      <c r="K19" s="17">
        <f t="shared" si="2"/>
        <v>0</v>
      </c>
      <c r="L19" s="20">
        <f t="shared" si="3"/>
        <v>78.357764364662543</v>
      </c>
      <c r="M19" s="47">
        <f t="shared" si="6"/>
        <v>-138.04500000000002</v>
      </c>
      <c r="N19" s="187"/>
      <c r="O19" s="184"/>
    </row>
    <row r="20" spans="1:15" ht="38.25" customHeight="1" x14ac:dyDescent="0.3">
      <c r="A20" s="3" t="s">
        <v>38</v>
      </c>
      <c r="B20" s="50" t="s">
        <v>6</v>
      </c>
      <c r="C20" s="50" t="s">
        <v>52</v>
      </c>
      <c r="D20" s="30">
        <v>735</v>
      </c>
      <c r="E20" s="31">
        <v>710.33333333333337</v>
      </c>
      <c r="F20" s="30">
        <v>672.16666666666663</v>
      </c>
      <c r="G20" s="31">
        <v>710.33333333333337</v>
      </c>
      <c r="H20" s="32">
        <f t="shared" si="0"/>
        <v>91.451247165532877</v>
      </c>
      <c r="I20" s="6">
        <f t="shared" si="1"/>
        <v>-62.833333333333371</v>
      </c>
      <c r="J20" s="14">
        <f t="shared" si="5"/>
        <v>100</v>
      </c>
      <c r="K20" s="17">
        <f t="shared" si="2"/>
        <v>0</v>
      </c>
      <c r="L20" s="20">
        <f t="shared" si="3"/>
        <v>105.67815521943965</v>
      </c>
      <c r="M20" s="47">
        <f t="shared" si="6"/>
        <v>38.166666666666742</v>
      </c>
      <c r="N20" s="187"/>
      <c r="O20" s="184"/>
    </row>
    <row r="21" spans="1:15" ht="37.5" x14ac:dyDescent="0.3">
      <c r="A21" s="3" t="s">
        <v>16</v>
      </c>
      <c r="B21" s="50" t="s">
        <v>8</v>
      </c>
      <c r="C21" s="50" t="s">
        <v>52</v>
      </c>
      <c r="D21" s="30">
        <v>133.33333333333334</v>
      </c>
      <c r="E21" s="31">
        <v>117.25</v>
      </c>
      <c r="F21" s="30">
        <v>143.33333333333334</v>
      </c>
      <c r="G21" s="31">
        <v>117.25</v>
      </c>
      <c r="H21" s="33">
        <f t="shared" si="0"/>
        <v>107.5</v>
      </c>
      <c r="I21" s="28">
        <f t="shared" si="1"/>
        <v>10</v>
      </c>
      <c r="J21" s="14">
        <f t="shared" si="5"/>
        <v>100</v>
      </c>
      <c r="K21" s="17">
        <f t="shared" si="2"/>
        <v>0</v>
      </c>
      <c r="L21" s="20">
        <f t="shared" si="3"/>
        <v>81.802325581395337</v>
      </c>
      <c r="M21" s="47">
        <f t="shared" si="6"/>
        <v>-26.083333333333343</v>
      </c>
      <c r="N21" s="187"/>
      <c r="O21" s="184"/>
    </row>
    <row r="22" spans="1:15" ht="18.75" x14ac:dyDescent="0.3">
      <c r="A22" s="3" t="s">
        <v>39</v>
      </c>
      <c r="B22" s="50" t="s">
        <v>6</v>
      </c>
      <c r="C22" s="50"/>
      <c r="D22" s="30">
        <v>869.66666666666663</v>
      </c>
      <c r="E22" s="31">
        <v>750.25</v>
      </c>
      <c r="F22" s="30">
        <v>1029.3333333333333</v>
      </c>
      <c r="G22" s="31">
        <v>750.25</v>
      </c>
      <c r="H22" s="33">
        <f t="shared" si="0"/>
        <v>118.35952472211575</v>
      </c>
      <c r="I22" s="28">
        <f t="shared" si="1"/>
        <v>159.66666666666663</v>
      </c>
      <c r="J22" s="14">
        <f t="shared" si="5"/>
        <v>100</v>
      </c>
      <c r="K22" s="17">
        <f t="shared" si="2"/>
        <v>0</v>
      </c>
      <c r="L22" s="20">
        <f t="shared" si="3"/>
        <v>72.88698186528498</v>
      </c>
      <c r="M22" s="47">
        <f t="shared" si="6"/>
        <v>-279.08333333333326</v>
      </c>
      <c r="N22" s="187"/>
      <c r="O22" s="184"/>
    </row>
    <row r="23" spans="1:15" ht="18.75" x14ac:dyDescent="0.3">
      <c r="A23" s="3" t="s">
        <v>17</v>
      </c>
      <c r="B23" s="50" t="s">
        <v>9</v>
      </c>
      <c r="C23" s="50"/>
      <c r="D23" s="30">
        <v>156.66666666666666</v>
      </c>
      <c r="E23" s="31">
        <v>148.75</v>
      </c>
      <c r="F23" s="30">
        <v>156</v>
      </c>
      <c r="G23" s="31">
        <v>148.75</v>
      </c>
      <c r="H23" s="32">
        <f t="shared" si="0"/>
        <v>99.574468085106389</v>
      </c>
      <c r="I23" s="6">
        <f t="shared" si="1"/>
        <v>-0.66666666666665719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47">
        <f t="shared" si="6"/>
        <v>-7.25</v>
      </c>
      <c r="N23" s="18"/>
      <c r="O23" s="2"/>
    </row>
    <row r="24" spans="1:15" ht="18.75" x14ac:dyDescent="0.3">
      <c r="A24" s="3" t="s">
        <v>18</v>
      </c>
      <c r="B24" s="50" t="s">
        <v>6</v>
      </c>
      <c r="C24" s="50" t="s">
        <v>53</v>
      </c>
      <c r="D24" s="30">
        <v>117.66666666666667</v>
      </c>
      <c r="E24" s="31">
        <v>96.7</v>
      </c>
      <c r="F24" s="30">
        <v>111</v>
      </c>
      <c r="G24" s="31">
        <v>96.7</v>
      </c>
      <c r="H24" s="32">
        <f t="shared" si="0"/>
        <v>94.334277620396605</v>
      </c>
      <c r="I24" s="6">
        <f t="shared" si="1"/>
        <v>-6.6666666666666714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47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0" t="s">
        <v>6</v>
      </c>
      <c r="C25" s="50" t="s">
        <v>54</v>
      </c>
      <c r="D25" s="30">
        <v>379.33333333333331</v>
      </c>
      <c r="E25" s="31">
        <v>267.82749999999999</v>
      </c>
      <c r="F25" s="30">
        <v>332.66666666666669</v>
      </c>
      <c r="G25" s="31">
        <v>267.82749999999999</v>
      </c>
      <c r="H25" s="32">
        <f t="shared" si="0"/>
        <v>87.69771528998244</v>
      </c>
      <c r="I25" s="6">
        <f t="shared" si="1"/>
        <v>-46.666666666666629</v>
      </c>
      <c r="J25" s="14">
        <f t="shared" si="5"/>
        <v>100</v>
      </c>
      <c r="K25" s="17">
        <f t="shared" si="2"/>
        <v>0</v>
      </c>
      <c r="L25" s="20">
        <f t="shared" si="3"/>
        <v>80.509268537074135</v>
      </c>
      <c r="M25" s="47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0" t="s">
        <v>6</v>
      </c>
      <c r="C26" s="50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92.213057620817835</v>
      </c>
      <c r="M26" s="47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0" t="s">
        <v>6</v>
      </c>
      <c r="C27" s="50" t="s">
        <v>56</v>
      </c>
      <c r="D27" s="30">
        <v>920</v>
      </c>
      <c r="E27" s="31">
        <v>667.66666666666663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72.572463768115938</v>
      </c>
      <c r="M27" s="47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0" t="s">
        <v>6</v>
      </c>
      <c r="C28" s="50"/>
      <c r="D28" s="30">
        <v>59.666666666666664</v>
      </c>
      <c r="E28" s="31">
        <v>45.7</v>
      </c>
      <c r="F28" s="30">
        <v>58</v>
      </c>
      <c r="G28" s="31">
        <v>45.7</v>
      </c>
      <c r="H28" s="32">
        <f t="shared" si="0"/>
        <v>97.206703910614536</v>
      </c>
      <c r="I28" s="6">
        <f t="shared" si="1"/>
        <v>-1.6666666666666643</v>
      </c>
      <c r="J28" s="14">
        <f t="shared" si="5"/>
        <v>100</v>
      </c>
      <c r="K28" s="17">
        <f t="shared" si="2"/>
        <v>0</v>
      </c>
      <c r="L28" s="20">
        <f t="shared" si="3"/>
        <v>78.793103448275872</v>
      </c>
      <c r="M28" s="47">
        <f>G29-F29</f>
        <v>-944.40333333333319</v>
      </c>
      <c r="N28" s="18"/>
      <c r="O28" s="2"/>
    </row>
    <row r="29" spans="1:15" ht="18.75" x14ac:dyDescent="0.3">
      <c r="A29" s="3" t="s">
        <v>22</v>
      </c>
      <c r="B29" s="50" t="s">
        <v>6</v>
      </c>
      <c r="C29" s="50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7">
        <f>G29-F29</f>
        <v>-944.40333333333319</v>
      </c>
      <c r="N29" s="18"/>
      <c r="O29" s="2"/>
    </row>
    <row r="30" spans="1:15" ht="18.75" x14ac:dyDescent="0.3">
      <c r="A30" s="3" t="s">
        <v>23</v>
      </c>
      <c r="B30" s="50" t="s">
        <v>6</v>
      </c>
      <c r="C30" s="50" t="s">
        <v>58</v>
      </c>
      <c r="D30" s="30">
        <v>63.666666666666664</v>
      </c>
      <c r="E30" s="31">
        <v>61.1875</v>
      </c>
      <c r="F30" s="30">
        <v>63.666666666666664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96.106020942408378</v>
      </c>
      <c r="M30" s="47">
        <f>G31-F31</f>
        <v>-16</v>
      </c>
      <c r="N30" s="18"/>
      <c r="O30" s="2"/>
    </row>
    <row r="31" spans="1:15" ht="37.5" x14ac:dyDescent="0.3">
      <c r="A31" s="3" t="s">
        <v>24</v>
      </c>
      <c r="B31" s="50" t="s">
        <v>6</v>
      </c>
      <c r="C31" s="50"/>
      <c r="D31" s="30">
        <v>100.66666666666667</v>
      </c>
      <c r="E31" s="31">
        <v>84.666666666666671</v>
      </c>
      <c r="F31" s="30">
        <v>100.66666666666667</v>
      </c>
      <c r="G31" s="31">
        <v>84.666666666666671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84.105960264900659</v>
      </c>
      <c r="M31" s="47">
        <f t="shared" ref="M31:M46" si="7">G31-F31</f>
        <v>-16</v>
      </c>
      <c r="N31" s="187">
        <f>SUM(L31:L32)/2</f>
        <v>85.967912550386401</v>
      </c>
      <c r="O31" s="184">
        <f>SUM(M31:M32)/2</f>
        <v>-13.672499999999992</v>
      </c>
    </row>
    <row r="32" spans="1:15" ht="37.5" x14ac:dyDescent="0.3">
      <c r="A32" s="3" t="s">
        <v>0</v>
      </c>
      <c r="B32" s="50" t="s">
        <v>6</v>
      </c>
      <c r="C32" s="50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7">
        <f t="shared" si="3"/>
        <v>87.829864835872144</v>
      </c>
      <c r="M32" s="47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50" t="s">
        <v>6</v>
      </c>
      <c r="C33" s="50" t="s">
        <v>53</v>
      </c>
      <c r="D33" s="30">
        <v>122.33333333333333</v>
      </c>
      <c r="E33" s="31">
        <v>100.15</v>
      </c>
      <c r="F33" s="30">
        <v>116.66666666666667</v>
      </c>
      <c r="G33" s="31">
        <v>100.15</v>
      </c>
      <c r="H33" s="32">
        <f t="shared" si="0"/>
        <v>95.367847411444146</v>
      </c>
      <c r="I33" s="6">
        <f t="shared" si="1"/>
        <v>-5.6666666666666572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47">
        <f t="shared" si="7"/>
        <v>-16.516666666666666</v>
      </c>
      <c r="N33" s="187">
        <f>SUM(L33:L38)/6</f>
        <v>80.175009922287003</v>
      </c>
      <c r="O33" s="184">
        <f>SUM(M33:M38)/6</f>
        <v>-22.220972222222219</v>
      </c>
    </row>
    <row r="34" spans="1:15" ht="18.75" x14ac:dyDescent="0.3">
      <c r="A34" s="3" t="s">
        <v>63</v>
      </c>
      <c r="B34" s="50" t="s">
        <v>6</v>
      </c>
      <c r="C34" s="50"/>
      <c r="D34" s="30">
        <v>75.666666666666671</v>
      </c>
      <c r="E34" s="31">
        <v>64.0625</v>
      </c>
      <c r="F34" s="30">
        <v>74</v>
      </c>
      <c r="G34" s="31">
        <v>64.0625</v>
      </c>
      <c r="H34" s="32">
        <f t="shared" si="0"/>
        <v>97.797356828193827</v>
      </c>
      <c r="I34" s="6">
        <f t="shared" si="1"/>
        <v>-1.6666666666666714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47">
        <f t="shared" si="7"/>
        <v>-9.9375</v>
      </c>
      <c r="N34" s="187"/>
      <c r="O34" s="184"/>
    </row>
    <row r="35" spans="1:15" ht="18.75" x14ac:dyDescent="0.3">
      <c r="A35" s="3" t="s">
        <v>26</v>
      </c>
      <c r="B35" s="50" t="s">
        <v>6</v>
      </c>
      <c r="C35" s="50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7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50" t="s">
        <v>6</v>
      </c>
      <c r="C36" s="50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47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50" t="s">
        <v>6</v>
      </c>
      <c r="C37" s="50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47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50" t="s">
        <v>6</v>
      </c>
      <c r="C38" s="50" t="s">
        <v>41</v>
      </c>
      <c r="D38" s="30">
        <v>115.5</v>
      </c>
      <c r="E38" s="31">
        <v>122.42749999999999</v>
      </c>
      <c r="F38" s="30">
        <v>150.83333333333334</v>
      </c>
      <c r="G38" s="31">
        <v>122.42749999999999</v>
      </c>
      <c r="H38" s="33">
        <f t="shared" si="0"/>
        <v>130.5916305916306</v>
      </c>
      <c r="I38" s="28">
        <f t="shared" si="1"/>
        <v>35.333333333333343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47">
        <f t="shared" si="7"/>
        <v>-28.405833333333348</v>
      </c>
      <c r="N38" s="187"/>
      <c r="O38" s="184"/>
    </row>
    <row r="39" spans="1:15" ht="18.75" x14ac:dyDescent="0.3">
      <c r="A39" s="3" t="s">
        <v>27</v>
      </c>
      <c r="B39" s="50" t="s">
        <v>6</v>
      </c>
      <c r="C39" s="50"/>
      <c r="D39" s="30">
        <v>108.33333333333333</v>
      </c>
      <c r="E39" s="31">
        <v>90.25</v>
      </c>
      <c r="F39" s="30">
        <v>109</v>
      </c>
      <c r="G39" s="31">
        <v>90.25</v>
      </c>
      <c r="H39" s="32">
        <f t="shared" si="0"/>
        <v>100.61538461538461</v>
      </c>
      <c r="I39" s="6">
        <f t="shared" si="1"/>
        <v>0.6666666666666714</v>
      </c>
      <c r="J39" s="14">
        <f t="shared" si="5"/>
        <v>100</v>
      </c>
      <c r="K39" s="17">
        <f t="shared" si="2"/>
        <v>0</v>
      </c>
      <c r="L39" s="20">
        <f t="shared" si="3"/>
        <v>82.798165137614674</v>
      </c>
      <c r="M39" s="47">
        <f t="shared" si="7"/>
        <v>-18.75</v>
      </c>
      <c r="N39" s="187">
        <f>SUM(L39:L45)/6</f>
        <v>104.67974529815685</v>
      </c>
      <c r="O39" s="184">
        <f>SUM(M39:M45)/6</f>
        <v>-14.687500000000002</v>
      </c>
    </row>
    <row r="40" spans="1:15" ht="18.75" x14ac:dyDescent="0.3">
      <c r="A40" s="3" t="s">
        <v>28</v>
      </c>
      <c r="B40" s="50" t="s">
        <v>6</v>
      </c>
      <c r="C40" s="50"/>
      <c r="D40" s="30">
        <v>111</v>
      </c>
      <c r="E40" s="31">
        <v>87.0625</v>
      </c>
      <c r="F40" s="30">
        <v>103</v>
      </c>
      <c r="G40" s="31">
        <v>86.75</v>
      </c>
      <c r="H40" s="32">
        <f t="shared" si="0"/>
        <v>92.792792792792795</v>
      </c>
      <c r="I40" s="6">
        <f t="shared" si="1"/>
        <v>-8</v>
      </c>
      <c r="J40" s="14">
        <f t="shared" si="5"/>
        <v>99.641062455132811</v>
      </c>
      <c r="K40" s="17">
        <f t="shared" si="2"/>
        <v>-0.3125</v>
      </c>
      <c r="L40" s="20">
        <f t="shared" si="3"/>
        <v>84.22330097087378</v>
      </c>
      <c r="M40" s="47">
        <f t="shared" si="7"/>
        <v>-16.25</v>
      </c>
      <c r="N40" s="187"/>
      <c r="O40" s="184"/>
    </row>
    <row r="41" spans="1:15" ht="18.75" x14ac:dyDescent="0.3">
      <c r="A41" s="3" t="s">
        <v>29</v>
      </c>
      <c r="B41" s="50" t="s">
        <v>6</v>
      </c>
      <c r="C41" s="50"/>
      <c r="D41" s="30">
        <v>96.666666666666671</v>
      </c>
      <c r="E41" s="31">
        <v>87.125</v>
      </c>
      <c r="F41" s="30">
        <v>91.666666666666671</v>
      </c>
      <c r="G41" s="31">
        <v>87.125</v>
      </c>
      <c r="H41" s="32">
        <f t="shared" si="0"/>
        <v>94.827586206896555</v>
      </c>
      <c r="I41" s="6">
        <f t="shared" si="1"/>
        <v>-5</v>
      </c>
      <c r="J41" s="14">
        <f t="shared" si="5"/>
        <v>100</v>
      </c>
      <c r="K41" s="17">
        <f t="shared" si="2"/>
        <v>0</v>
      </c>
      <c r="L41" s="20">
        <f t="shared" si="3"/>
        <v>95.045454545454547</v>
      </c>
      <c r="M41" s="47">
        <f t="shared" si="7"/>
        <v>-4.5416666666666714</v>
      </c>
      <c r="N41" s="187"/>
      <c r="O41" s="184"/>
    </row>
    <row r="42" spans="1:15" ht="18.75" x14ac:dyDescent="0.3">
      <c r="A42" s="3" t="s">
        <v>30</v>
      </c>
      <c r="B42" s="50" t="s">
        <v>6</v>
      </c>
      <c r="C42" s="50"/>
      <c r="D42" s="30">
        <v>116</v>
      </c>
      <c r="E42" s="31">
        <v>110.41666666666667</v>
      </c>
      <c r="F42" s="30">
        <v>112.66666666666667</v>
      </c>
      <c r="G42" s="31">
        <v>110.625</v>
      </c>
      <c r="H42" s="32">
        <f t="shared" si="0"/>
        <v>97.1264367816092</v>
      </c>
      <c r="I42" s="6">
        <f t="shared" si="1"/>
        <v>-3.3333333333333286</v>
      </c>
      <c r="J42" s="14">
        <f t="shared" si="5"/>
        <v>100.18867924528301</v>
      </c>
      <c r="K42" s="17">
        <f t="shared" si="2"/>
        <v>0.2083333333333286</v>
      </c>
      <c r="L42" s="20">
        <f t="shared" si="3"/>
        <v>98.187869822485212</v>
      </c>
      <c r="M42" s="47">
        <f t="shared" si="7"/>
        <v>-2.0416666666666714</v>
      </c>
      <c r="N42" s="187"/>
      <c r="O42" s="184"/>
    </row>
    <row r="43" spans="1:15" ht="18.75" x14ac:dyDescent="0.3">
      <c r="A43" s="3" t="s">
        <v>64</v>
      </c>
      <c r="B43" s="50" t="s">
        <v>6</v>
      </c>
      <c r="C43" s="50"/>
      <c r="D43" s="30">
        <v>114</v>
      </c>
      <c r="E43" s="31">
        <v>86.125</v>
      </c>
      <c r="F43" s="30">
        <v>111.33333333333333</v>
      </c>
      <c r="G43" s="31">
        <v>83.125</v>
      </c>
      <c r="H43" s="32">
        <f t="shared" si="0"/>
        <v>97.660818713450297</v>
      </c>
      <c r="I43" s="6">
        <f t="shared" si="1"/>
        <v>-2.6666666666666714</v>
      </c>
      <c r="J43" s="14">
        <f t="shared" si="5"/>
        <v>96.516690856313502</v>
      </c>
      <c r="K43" s="17">
        <f t="shared" si="2"/>
        <v>-3</v>
      </c>
      <c r="L43" s="20">
        <f t="shared" si="3"/>
        <v>74.66317365269461</v>
      </c>
      <c r="M43" s="47">
        <f t="shared" si="7"/>
        <v>-28.208333333333329</v>
      </c>
      <c r="N43" s="187"/>
      <c r="O43" s="184"/>
    </row>
    <row r="44" spans="1:15" ht="37.5" x14ac:dyDescent="0.3">
      <c r="A44" s="3" t="s">
        <v>31</v>
      </c>
      <c r="B44" s="50" t="s">
        <v>6</v>
      </c>
      <c r="C44" s="50" t="s">
        <v>52</v>
      </c>
      <c r="D44" s="30">
        <v>218.66666666666666</v>
      </c>
      <c r="E44" s="31">
        <v>176.5</v>
      </c>
      <c r="F44" s="30">
        <v>220.33333333333334</v>
      </c>
      <c r="G44" s="31">
        <v>176.5</v>
      </c>
      <c r="H44" s="32">
        <f t="shared" si="0"/>
        <v>100.76219512195124</v>
      </c>
      <c r="I44" s="6">
        <f t="shared" si="1"/>
        <v>1.6666666666666856</v>
      </c>
      <c r="J44" s="14">
        <f t="shared" si="5"/>
        <v>100</v>
      </c>
      <c r="K44" s="17">
        <f t="shared" si="2"/>
        <v>0</v>
      </c>
      <c r="L44" s="20">
        <f t="shared" si="3"/>
        <v>80.105900151285923</v>
      </c>
      <c r="M44" s="47">
        <f t="shared" si="7"/>
        <v>-43.833333333333343</v>
      </c>
      <c r="N44" s="187"/>
      <c r="O44" s="184"/>
    </row>
    <row r="45" spans="1:15" ht="37.5" x14ac:dyDescent="0.3">
      <c r="A45" s="3" t="s">
        <v>46</v>
      </c>
      <c r="B45" s="50" t="s">
        <v>6</v>
      </c>
      <c r="C45" s="50" t="s">
        <v>52</v>
      </c>
      <c r="D45" s="30">
        <v>244.33333333333334</v>
      </c>
      <c r="E45" s="31">
        <v>224.75</v>
      </c>
      <c r="F45" s="30">
        <v>195.33333333333334</v>
      </c>
      <c r="G45" s="31">
        <v>220.83333333333334</v>
      </c>
      <c r="H45" s="32">
        <f t="shared" si="0"/>
        <v>79.945429740791269</v>
      </c>
      <c r="I45" s="6">
        <f t="shared" si="1"/>
        <v>-49</v>
      </c>
      <c r="J45" s="14">
        <f t="shared" si="5"/>
        <v>98.257322951427511</v>
      </c>
      <c r="K45" s="17">
        <f t="shared" si="2"/>
        <v>-3.9166666666666572</v>
      </c>
      <c r="L45" s="20">
        <f t="shared" si="3"/>
        <v>113.05460750853243</v>
      </c>
      <c r="M45" s="47">
        <f t="shared" si="7"/>
        <v>25.5</v>
      </c>
      <c r="N45" s="187"/>
      <c r="O45" s="184"/>
    </row>
    <row r="46" spans="1:15" ht="18.75" x14ac:dyDescent="0.3">
      <c r="A46" s="3" t="s">
        <v>32</v>
      </c>
      <c r="B46" s="50" t="s">
        <v>6</v>
      </c>
      <c r="C46" s="50" t="s">
        <v>60</v>
      </c>
      <c r="D46" s="30">
        <v>323</v>
      </c>
      <c r="E46" s="13">
        <v>217</v>
      </c>
      <c r="F46" s="30">
        <v>336.33333333333331</v>
      </c>
      <c r="G46" s="13">
        <v>217</v>
      </c>
      <c r="H46" s="33">
        <f t="shared" si="0"/>
        <v>104.12796697626419</v>
      </c>
      <c r="I46" s="28">
        <f t="shared" si="1"/>
        <v>13.333333333333314</v>
      </c>
      <c r="J46" s="14">
        <f t="shared" si="5"/>
        <v>100</v>
      </c>
      <c r="K46" s="17">
        <f t="shared" si="2"/>
        <v>0</v>
      </c>
      <c r="L46" s="20">
        <f t="shared" si="3"/>
        <v>64.519326065411292</v>
      </c>
      <c r="M46" s="47">
        <f t="shared" si="7"/>
        <v>-119.33333333333331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84.958405884064888</v>
      </c>
      <c r="M47" s="19">
        <f>SUM(M6:M46)/40</f>
        <v>-112.02345833333331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16" sqref="E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51"/>
      <c r="D4" s="175" t="s">
        <v>1</v>
      </c>
      <c r="E4" s="175"/>
      <c r="F4" s="175"/>
      <c r="G4" s="175"/>
      <c r="H4" s="175" t="s">
        <v>76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5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52"/>
      <c r="D6" s="182">
        <v>45889</v>
      </c>
      <c r="E6" s="183"/>
      <c r="F6" s="182">
        <v>45896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3" t="s">
        <v>6</v>
      </c>
      <c r="C7" s="53" t="s">
        <v>45</v>
      </c>
      <c r="D7" s="29">
        <v>648</v>
      </c>
      <c r="E7" s="13">
        <v>0</v>
      </c>
      <c r="F7" s="29">
        <v>644</v>
      </c>
      <c r="G7" s="13">
        <v>0</v>
      </c>
      <c r="H7" s="32">
        <f t="shared" ref="H7:H46" si="0">F7/D7*100</f>
        <v>99.382716049382708</v>
      </c>
      <c r="I7" s="6">
        <f t="shared" ref="I7:I46" si="1">F7-D7</f>
        <v>-4</v>
      </c>
      <c r="J7" s="14">
        <v>0</v>
      </c>
      <c r="K7" s="17">
        <f t="shared" ref="K7:K46" si="2">G7-E7</f>
        <v>0</v>
      </c>
      <c r="L7" s="54">
        <f t="shared" ref="L7:L46" si="3">G7/F7*100</f>
        <v>0</v>
      </c>
      <c r="M7" s="54">
        <f t="shared" ref="M7:M16" si="4">G7-F7</f>
        <v>-644</v>
      </c>
      <c r="N7" s="187">
        <f>SUM(L7:L12)/5</f>
        <v>83.093840029379948</v>
      </c>
      <c r="O7" s="184">
        <f>SUM(M7:M12)/5</f>
        <v>-226.2833333333333</v>
      </c>
    </row>
    <row r="8" spans="1:15" ht="18.75" x14ac:dyDescent="0.3">
      <c r="A8" s="3" t="s">
        <v>50</v>
      </c>
      <c r="B8" s="53" t="s">
        <v>6</v>
      </c>
      <c r="C8" s="53"/>
      <c r="D8" s="30">
        <v>896</v>
      </c>
      <c r="E8" s="31">
        <v>769.375</v>
      </c>
      <c r="F8" s="30">
        <v>903.66666666666663</v>
      </c>
      <c r="G8" s="31">
        <v>787.25</v>
      </c>
      <c r="H8" s="32">
        <f t="shared" si="0"/>
        <v>100.85565476190477</v>
      </c>
      <c r="I8" s="6">
        <f t="shared" si="1"/>
        <v>7.6666666666666288</v>
      </c>
      <c r="J8" s="14">
        <f t="shared" ref="J8:J46" si="5">G8/E8*100</f>
        <v>102.32331437855402</v>
      </c>
      <c r="K8" s="17">
        <f t="shared" si="2"/>
        <v>17.875</v>
      </c>
      <c r="L8" s="20">
        <f t="shared" si="3"/>
        <v>87.117299889339733</v>
      </c>
      <c r="M8" s="54">
        <f t="shared" si="4"/>
        <v>-116.41666666666663</v>
      </c>
      <c r="N8" s="187"/>
      <c r="O8" s="184"/>
    </row>
    <row r="9" spans="1:15" ht="18.75" x14ac:dyDescent="0.3">
      <c r="A9" s="3" t="s">
        <v>10</v>
      </c>
      <c r="B9" s="53" t="s">
        <v>6</v>
      </c>
      <c r="C9" s="53"/>
      <c r="D9" s="30">
        <v>381.66666666666669</v>
      </c>
      <c r="E9" s="31">
        <v>244</v>
      </c>
      <c r="F9" s="30">
        <v>426</v>
      </c>
      <c r="G9" s="31">
        <v>244</v>
      </c>
      <c r="H9" s="33">
        <f t="shared" si="0"/>
        <v>111.61572052401748</v>
      </c>
      <c r="I9" s="28">
        <f t="shared" si="1"/>
        <v>44.333333333333314</v>
      </c>
      <c r="J9" s="14">
        <f t="shared" si="5"/>
        <v>100</v>
      </c>
      <c r="K9" s="17">
        <f t="shared" si="2"/>
        <v>0</v>
      </c>
      <c r="L9" s="20">
        <f t="shared" si="3"/>
        <v>57.276995305164327</v>
      </c>
      <c r="M9" s="54">
        <f t="shared" si="4"/>
        <v>-182</v>
      </c>
      <c r="N9" s="187"/>
      <c r="O9" s="184"/>
    </row>
    <row r="10" spans="1:15" ht="18.75" x14ac:dyDescent="0.3">
      <c r="A10" s="3" t="s">
        <v>7</v>
      </c>
      <c r="B10" s="53" t="s">
        <v>6</v>
      </c>
      <c r="C10" s="53"/>
      <c r="D10" s="30">
        <v>496.33333333333331</v>
      </c>
      <c r="E10" s="31">
        <v>455.75</v>
      </c>
      <c r="F10" s="30">
        <v>494</v>
      </c>
      <c r="G10" s="31">
        <v>480.25</v>
      </c>
      <c r="H10" s="32">
        <f t="shared" si="0"/>
        <v>99.529885829415718</v>
      </c>
      <c r="I10" s="6">
        <f t="shared" si="1"/>
        <v>-2.3333333333333144</v>
      </c>
      <c r="J10" s="28">
        <f t="shared" si="5"/>
        <v>105.37575425123423</v>
      </c>
      <c r="K10" s="34">
        <f t="shared" si="2"/>
        <v>24.5</v>
      </c>
      <c r="L10" s="20">
        <f t="shared" si="3"/>
        <v>97.216599190283404</v>
      </c>
      <c r="M10" s="54">
        <f t="shared" si="4"/>
        <v>-13.75</v>
      </c>
      <c r="N10" s="187"/>
      <c r="O10" s="184"/>
    </row>
    <row r="11" spans="1:15" ht="18.75" x14ac:dyDescent="0.3">
      <c r="A11" s="3" t="s">
        <v>11</v>
      </c>
      <c r="B11" s="53" t="s">
        <v>6</v>
      </c>
      <c r="C11" s="53"/>
      <c r="D11" s="30">
        <v>340.66666666666669</v>
      </c>
      <c r="E11" s="31">
        <v>291.25</v>
      </c>
      <c r="F11" s="30">
        <v>343</v>
      </c>
      <c r="G11" s="31">
        <v>307</v>
      </c>
      <c r="H11" s="32">
        <f t="shared" si="0"/>
        <v>100.68493150684932</v>
      </c>
      <c r="I11" s="6">
        <f t="shared" si="1"/>
        <v>2.3333333333333144</v>
      </c>
      <c r="J11" s="28">
        <f t="shared" si="5"/>
        <v>105.40772532188841</v>
      </c>
      <c r="K11" s="34">
        <f t="shared" si="2"/>
        <v>15.75</v>
      </c>
      <c r="L11" s="20">
        <f t="shared" si="3"/>
        <v>89.504373177842567</v>
      </c>
      <c r="M11" s="54">
        <f t="shared" si="4"/>
        <v>-36</v>
      </c>
      <c r="N11" s="187"/>
      <c r="O11" s="184"/>
    </row>
    <row r="12" spans="1:15" ht="18.75" x14ac:dyDescent="0.3">
      <c r="A12" s="3" t="s">
        <v>12</v>
      </c>
      <c r="B12" s="53" t="s">
        <v>6</v>
      </c>
      <c r="C12" s="53" t="s">
        <v>47</v>
      </c>
      <c r="D12" s="30">
        <v>890</v>
      </c>
      <c r="E12" s="31">
        <v>718.83333333333337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28">
        <f t="shared" si="5"/>
        <v>104.44006492000928</v>
      </c>
      <c r="K12" s="34">
        <f t="shared" si="2"/>
        <v>31.916666666666629</v>
      </c>
      <c r="L12" s="20">
        <f t="shared" si="3"/>
        <v>84.353932584269671</v>
      </c>
      <c r="M12" s="54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53" t="s">
        <v>6</v>
      </c>
      <c r="C13" s="53" t="s">
        <v>51</v>
      </c>
      <c r="D13" s="30">
        <v>106.66666666666667</v>
      </c>
      <c r="E13" s="31">
        <v>103.375</v>
      </c>
      <c r="F13" s="30">
        <v>150.66666666666666</v>
      </c>
      <c r="G13" s="31">
        <v>102.875</v>
      </c>
      <c r="H13" s="33">
        <f t="shared" si="0"/>
        <v>141.25</v>
      </c>
      <c r="I13" s="27">
        <f t="shared" si="1"/>
        <v>43.999999999999986</v>
      </c>
      <c r="J13" s="15">
        <f t="shared" si="5"/>
        <v>99.516324062877871</v>
      </c>
      <c r="K13" s="26">
        <f t="shared" si="2"/>
        <v>-0.5</v>
      </c>
      <c r="L13" s="20">
        <f t="shared" si="3"/>
        <v>68.279867256637175</v>
      </c>
      <c r="M13" s="54">
        <f t="shared" si="4"/>
        <v>-47.791666666666657</v>
      </c>
      <c r="N13" s="18"/>
      <c r="O13" s="2"/>
    </row>
    <row r="14" spans="1:15" ht="18.75" x14ac:dyDescent="0.3">
      <c r="A14" s="3" t="s">
        <v>67</v>
      </c>
      <c r="B14" s="53" t="s">
        <v>6</v>
      </c>
      <c r="C14" s="53"/>
      <c r="D14" s="30">
        <v>180.5</v>
      </c>
      <c r="E14" s="31">
        <v>169.33333333333334</v>
      </c>
      <c r="F14" s="30">
        <v>219.5</v>
      </c>
      <c r="G14" s="31">
        <v>169.33333333333334</v>
      </c>
      <c r="H14" s="33">
        <f t="shared" si="0"/>
        <v>121.60664819944597</v>
      </c>
      <c r="I14" s="27">
        <f t="shared" si="1"/>
        <v>39</v>
      </c>
      <c r="J14" s="15">
        <f t="shared" si="5"/>
        <v>100</v>
      </c>
      <c r="K14" s="26">
        <f t="shared" si="2"/>
        <v>0</v>
      </c>
      <c r="L14" s="20">
        <f t="shared" si="3"/>
        <v>77.145026575550503</v>
      </c>
      <c r="M14" s="54">
        <f t="shared" si="4"/>
        <v>-50.166666666666657</v>
      </c>
      <c r="N14" s="18"/>
      <c r="O14" s="2"/>
    </row>
    <row r="15" spans="1:15" ht="18.75" x14ac:dyDescent="0.3">
      <c r="A15" s="3" t="s">
        <v>14</v>
      </c>
      <c r="B15" s="53" t="s">
        <v>6</v>
      </c>
      <c r="C15" s="53"/>
      <c r="D15" s="30">
        <v>480.33333333333331</v>
      </c>
      <c r="E15" s="31">
        <v>484.44</v>
      </c>
      <c r="F15" s="30">
        <v>561.33333333333337</v>
      </c>
      <c r="G15" s="31">
        <v>484.38</v>
      </c>
      <c r="H15" s="33">
        <f t="shared" si="0"/>
        <v>116.86328938237335</v>
      </c>
      <c r="I15" s="27">
        <f t="shared" si="1"/>
        <v>81.000000000000057</v>
      </c>
      <c r="J15" s="15">
        <f t="shared" si="5"/>
        <v>99.987614565271244</v>
      </c>
      <c r="K15" s="26">
        <f t="shared" si="2"/>
        <v>-6.0000000000002274E-2</v>
      </c>
      <c r="L15" s="20">
        <f t="shared" si="3"/>
        <v>86.290973871733954</v>
      </c>
      <c r="M15" s="54">
        <f t="shared" si="4"/>
        <v>-76.953333333333376</v>
      </c>
      <c r="N15" s="18"/>
      <c r="O15" s="2"/>
    </row>
    <row r="16" spans="1:15" ht="93.75" x14ac:dyDescent="0.3">
      <c r="A16" s="3" t="s">
        <v>15</v>
      </c>
      <c r="B16" s="53" t="s">
        <v>6</v>
      </c>
      <c r="C16" s="53" t="s">
        <v>65</v>
      </c>
      <c r="D16" s="30">
        <v>1213.6666666666667</v>
      </c>
      <c r="E16" s="31">
        <v>1096.3125</v>
      </c>
      <c r="F16" s="30">
        <v>1213.6666666666667</v>
      </c>
      <c r="G16" s="31">
        <v>1044.075</v>
      </c>
      <c r="H16" s="32">
        <f t="shared" si="0"/>
        <v>100</v>
      </c>
      <c r="I16" s="11">
        <f t="shared" si="1"/>
        <v>0</v>
      </c>
      <c r="J16" s="14">
        <f t="shared" si="5"/>
        <v>95.235163331623056</v>
      </c>
      <c r="K16" s="17">
        <f t="shared" si="2"/>
        <v>-52.237499999999955</v>
      </c>
      <c r="L16" s="20">
        <f t="shared" si="3"/>
        <v>86.026503707772576</v>
      </c>
      <c r="M16" s="54">
        <f t="shared" si="4"/>
        <v>-169.5916666666667</v>
      </c>
      <c r="N16" s="187">
        <f>SUM(L16:L22)/7</f>
        <v>83.74674300087942</v>
      </c>
      <c r="O16" s="184">
        <f>SUM(M16:M22)/7</f>
        <v>-97.960000000000008</v>
      </c>
    </row>
    <row r="17" spans="1:15" ht="18.75" x14ac:dyDescent="0.3">
      <c r="A17" s="3" t="s">
        <v>35</v>
      </c>
      <c r="B17" s="53" t="s">
        <v>8</v>
      </c>
      <c r="C17" s="53" t="s">
        <v>48</v>
      </c>
      <c r="D17" s="30">
        <v>216.53333333333333</v>
      </c>
      <c r="E17" s="31">
        <v>172.69</v>
      </c>
      <c r="F17" s="30">
        <v>216.53333333333333</v>
      </c>
      <c r="G17" s="31">
        <v>166.4675</v>
      </c>
      <c r="H17" s="32">
        <f t="shared" si="0"/>
        <v>100</v>
      </c>
      <c r="I17" s="6">
        <f t="shared" si="1"/>
        <v>0</v>
      </c>
      <c r="J17" s="14">
        <f t="shared" si="5"/>
        <v>96.396722450634087</v>
      </c>
      <c r="K17" s="17">
        <f t="shared" si="2"/>
        <v>-6.2224999999999966</v>
      </c>
      <c r="L17" s="20">
        <f t="shared" si="3"/>
        <v>76.878463669950733</v>
      </c>
      <c r="M17" s="54">
        <f>G18-F18</f>
        <v>-88.958333333333314</v>
      </c>
      <c r="N17" s="187"/>
      <c r="O17" s="184"/>
    </row>
    <row r="18" spans="1:15" ht="18.75" x14ac:dyDescent="0.3">
      <c r="A18" s="3" t="s">
        <v>36</v>
      </c>
      <c r="B18" s="53" t="s">
        <v>6</v>
      </c>
      <c r="C18" s="53" t="s">
        <v>41</v>
      </c>
      <c r="D18" s="30">
        <v>429.33333333333331</v>
      </c>
      <c r="E18" s="31">
        <v>361.76249999999999</v>
      </c>
      <c r="F18" s="30">
        <v>429.33333333333331</v>
      </c>
      <c r="G18" s="31">
        <v>340.375</v>
      </c>
      <c r="H18" s="32">
        <f t="shared" si="0"/>
        <v>100</v>
      </c>
      <c r="I18" s="6">
        <f t="shared" si="1"/>
        <v>0</v>
      </c>
      <c r="J18" s="14">
        <f t="shared" si="5"/>
        <v>94.087972081130573</v>
      </c>
      <c r="K18" s="17">
        <f t="shared" si="2"/>
        <v>-21.387499999999989</v>
      </c>
      <c r="L18" s="20">
        <f t="shared" si="3"/>
        <v>79.279891304347828</v>
      </c>
      <c r="M18" s="54">
        <f t="shared" ref="M18:M27" si="6">G18-F18</f>
        <v>-88.958333333333314</v>
      </c>
      <c r="N18" s="187"/>
      <c r="O18" s="184"/>
    </row>
    <row r="19" spans="1:15" ht="37.5" x14ac:dyDescent="0.3">
      <c r="A19" s="3" t="s">
        <v>37</v>
      </c>
      <c r="B19" s="53" t="s">
        <v>6</v>
      </c>
      <c r="C19" s="53" t="s">
        <v>52</v>
      </c>
      <c r="D19" s="30">
        <v>637.85</v>
      </c>
      <c r="E19" s="31">
        <v>499.80500000000001</v>
      </c>
      <c r="F19" s="30">
        <v>669.51666666666665</v>
      </c>
      <c r="G19" s="31">
        <v>499.80500000000001</v>
      </c>
      <c r="H19" s="32">
        <f t="shared" si="0"/>
        <v>104.96459460165659</v>
      </c>
      <c r="I19" s="6">
        <f t="shared" si="1"/>
        <v>31.666666666666629</v>
      </c>
      <c r="J19" s="14">
        <f t="shared" si="5"/>
        <v>100</v>
      </c>
      <c r="K19" s="17">
        <f t="shared" si="2"/>
        <v>0</v>
      </c>
      <c r="L19" s="20">
        <f t="shared" si="3"/>
        <v>74.651614348659479</v>
      </c>
      <c r="M19" s="54">
        <f t="shared" si="6"/>
        <v>-169.71166666666664</v>
      </c>
      <c r="N19" s="187"/>
      <c r="O19" s="184"/>
    </row>
    <row r="20" spans="1:15" ht="38.25" customHeight="1" x14ac:dyDescent="0.3">
      <c r="A20" s="3" t="s">
        <v>38</v>
      </c>
      <c r="B20" s="53" t="s">
        <v>6</v>
      </c>
      <c r="C20" s="53" t="s">
        <v>52</v>
      </c>
      <c r="D20" s="30">
        <v>672.16666666666663</v>
      </c>
      <c r="E20" s="31">
        <v>710.33333333333337</v>
      </c>
      <c r="F20" s="30">
        <v>672.16666666666663</v>
      </c>
      <c r="G20" s="31">
        <v>715.5</v>
      </c>
      <c r="H20" s="32">
        <f t="shared" si="0"/>
        <v>100</v>
      </c>
      <c r="I20" s="6">
        <f t="shared" si="1"/>
        <v>0</v>
      </c>
      <c r="J20" s="14">
        <f t="shared" si="5"/>
        <v>100.72735804786485</v>
      </c>
      <c r="K20" s="17">
        <f t="shared" si="2"/>
        <v>5.1666666666666288</v>
      </c>
      <c r="L20" s="20">
        <f t="shared" si="3"/>
        <v>106.44681378626333</v>
      </c>
      <c r="M20" s="54">
        <f t="shared" si="6"/>
        <v>43.333333333333371</v>
      </c>
      <c r="N20" s="187"/>
      <c r="O20" s="184"/>
    </row>
    <row r="21" spans="1:15" ht="37.5" x14ac:dyDescent="0.3">
      <c r="A21" s="3" t="s">
        <v>16</v>
      </c>
      <c r="B21" s="53" t="s">
        <v>8</v>
      </c>
      <c r="C21" s="53" t="s">
        <v>52</v>
      </c>
      <c r="D21" s="30">
        <v>143.33333333333334</v>
      </c>
      <c r="E21" s="31">
        <v>117.25</v>
      </c>
      <c r="F21" s="30">
        <v>141.33333333333334</v>
      </c>
      <c r="G21" s="31">
        <v>117.25</v>
      </c>
      <c r="H21" s="32">
        <f t="shared" si="0"/>
        <v>98.604651162790702</v>
      </c>
      <c r="I21" s="6">
        <f t="shared" si="1"/>
        <v>-2</v>
      </c>
      <c r="J21" s="14">
        <f t="shared" si="5"/>
        <v>100</v>
      </c>
      <c r="K21" s="17">
        <f t="shared" si="2"/>
        <v>0</v>
      </c>
      <c r="L21" s="20">
        <f t="shared" si="3"/>
        <v>82.959905660377359</v>
      </c>
      <c r="M21" s="54">
        <f t="shared" si="6"/>
        <v>-24.083333333333343</v>
      </c>
      <c r="N21" s="187"/>
      <c r="O21" s="184"/>
    </row>
    <row r="22" spans="1:15" ht="18.75" x14ac:dyDescent="0.3">
      <c r="A22" s="3" t="s">
        <v>39</v>
      </c>
      <c r="B22" s="53" t="s">
        <v>6</v>
      </c>
      <c r="C22" s="53"/>
      <c r="D22" s="30">
        <v>1029.3333333333333</v>
      </c>
      <c r="E22" s="31">
        <v>750.25</v>
      </c>
      <c r="F22" s="30">
        <v>938</v>
      </c>
      <c r="G22" s="31">
        <v>750.25</v>
      </c>
      <c r="H22" s="32">
        <f t="shared" si="0"/>
        <v>91.126943005181346</v>
      </c>
      <c r="I22" s="6">
        <f t="shared" si="1"/>
        <v>-91.333333333333258</v>
      </c>
      <c r="J22" s="14">
        <f t="shared" si="5"/>
        <v>100</v>
      </c>
      <c r="K22" s="17">
        <f t="shared" si="2"/>
        <v>0</v>
      </c>
      <c r="L22" s="20">
        <f t="shared" si="3"/>
        <v>79.984008528784642</v>
      </c>
      <c r="M22" s="54">
        <f t="shared" si="6"/>
        <v>-187.75</v>
      </c>
      <c r="N22" s="187"/>
      <c r="O22" s="184"/>
    </row>
    <row r="23" spans="1:15" ht="18.75" x14ac:dyDescent="0.3">
      <c r="A23" s="3" t="s">
        <v>17</v>
      </c>
      <c r="B23" s="53" t="s">
        <v>9</v>
      </c>
      <c r="C23" s="53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4">
        <f t="shared" si="6"/>
        <v>-7.25</v>
      </c>
      <c r="N23" s="18"/>
      <c r="O23" s="2"/>
    </row>
    <row r="24" spans="1:15" ht="18.75" x14ac:dyDescent="0.3">
      <c r="A24" s="3" t="s">
        <v>18</v>
      </c>
      <c r="B24" s="53" t="s">
        <v>6</v>
      </c>
      <c r="C24" s="53" t="s">
        <v>53</v>
      </c>
      <c r="D24" s="30">
        <v>111</v>
      </c>
      <c r="E24" s="31">
        <v>96.7</v>
      </c>
      <c r="F24" s="30">
        <v>111</v>
      </c>
      <c r="G24" s="31">
        <v>96.300000000000011</v>
      </c>
      <c r="H24" s="32">
        <f t="shared" si="0"/>
        <v>100</v>
      </c>
      <c r="I24" s="6">
        <f t="shared" si="1"/>
        <v>0</v>
      </c>
      <c r="J24" s="14">
        <f t="shared" si="5"/>
        <v>99.586349534643233</v>
      </c>
      <c r="K24" s="17">
        <f t="shared" si="2"/>
        <v>-0.39999999999999147</v>
      </c>
      <c r="L24" s="20">
        <f t="shared" si="3"/>
        <v>86.756756756756772</v>
      </c>
      <c r="M24" s="54">
        <f t="shared" si="6"/>
        <v>-14.699999999999989</v>
      </c>
      <c r="N24" s="18"/>
      <c r="O24" s="2"/>
    </row>
    <row r="25" spans="1:15" ht="56.25" x14ac:dyDescent="0.3">
      <c r="A25" s="3" t="s">
        <v>19</v>
      </c>
      <c r="B25" s="53" t="s">
        <v>6</v>
      </c>
      <c r="C25" s="53" t="s">
        <v>54</v>
      </c>
      <c r="D25" s="30">
        <v>332.66666666666669</v>
      </c>
      <c r="E25" s="31">
        <v>267.82749999999999</v>
      </c>
      <c r="F25" s="30">
        <v>332.66666666666669</v>
      </c>
      <c r="G25" s="31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99.18884356535456</v>
      </c>
      <c r="K25" s="17">
        <f t="shared" si="2"/>
        <v>-2.1725000000000136</v>
      </c>
      <c r="L25" s="20">
        <f t="shared" si="3"/>
        <v>79.856212424849687</v>
      </c>
      <c r="M25" s="54">
        <f t="shared" si="6"/>
        <v>-67.011666666666713</v>
      </c>
      <c r="N25" s="18"/>
      <c r="O25" s="2"/>
    </row>
    <row r="26" spans="1:15" ht="56.25" x14ac:dyDescent="0.3">
      <c r="A26" s="3" t="s">
        <v>40</v>
      </c>
      <c r="B26" s="53" t="s">
        <v>6</v>
      </c>
      <c r="C26" s="53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330.72500000000002</v>
      </c>
      <c r="H26" s="32">
        <f t="shared" si="0"/>
        <v>100</v>
      </c>
      <c r="I26" s="6">
        <f t="shared" si="1"/>
        <v>0</v>
      </c>
      <c r="J26" s="14">
        <f t="shared" si="5"/>
        <v>99.996220567670733</v>
      </c>
      <c r="K26" s="17">
        <f t="shared" si="2"/>
        <v>-1.2499999999988631E-2</v>
      </c>
      <c r="L26" s="20">
        <f t="shared" si="3"/>
        <v>92.209572490706321</v>
      </c>
      <c r="M26" s="54">
        <f t="shared" si="6"/>
        <v>-27.941666666666663</v>
      </c>
      <c r="N26" s="18"/>
      <c r="O26" s="2"/>
    </row>
    <row r="27" spans="1:15" ht="18.75" x14ac:dyDescent="0.3">
      <c r="A27" s="3" t="s">
        <v>20</v>
      </c>
      <c r="B27" s="53" t="s">
        <v>6</v>
      </c>
      <c r="C27" s="53" t="s">
        <v>56</v>
      </c>
      <c r="D27" s="30">
        <v>920</v>
      </c>
      <c r="E27" s="31">
        <v>667.66666666666663</v>
      </c>
      <c r="F27" s="30">
        <v>920</v>
      </c>
      <c r="G27" s="31">
        <v>621.5</v>
      </c>
      <c r="H27" s="32">
        <f t="shared" si="0"/>
        <v>100</v>
      </c>
      <c r="I27" s="6">
        <f t="shared" si="1"/>
        <v>0</v>
      </c>
      <c r="J27" s="14">
        <f t="shared" si="5"/>
        <v>93.085371942086866</v>
      </c>
      <c r="K27" s="17">
        <f t="shared" si="2"/>
        <v>-46.166666666666629</v>
      </c>
      <c r="L27" s="20">
        <f t="shared" si="3"/>
        <v>67.554347826086953</v>
      </c>
      <c r="M27" s="54">
        <f t="shared" si="6"/>
        <v>-298.5</v>
      </c>
      <c r="N27" s="18"/>
      <c r="O27" s="2"/>
    </row>
    <row r="28" spans="1:15" ht="18.75" x14ac:dyDescent="0.3">
      <c r="A28" s="3" t="s">
        <v>21</v>
      </c>
      <c r="B28" s="53" t="s">
        <v>6</v>
      </c>
      <c r="C28" s="53"/>
      <c r="D28" s="30">
        <v>58</v>
      </c>
      <c r="E28" s="31">
        <v>45.7</v>
      </c>
      <c r="F28" s="30">
        <v>58</v>
      </c>
      <c r="G28" s="31">
        <v>44.150000000000006</v>
      </c>
      <c r="H28" s="32">
        <f t="shared" si="0"/>
        <v>100</v>
      </c>
      <c r="I28" s="6">
        <f t="shared" si="1"/>
        <v>0</v>
      </c>
      <c r="J28" s="14">
        <f t="shared" si="5"/>
        <v>96.608315098468282</v>
      </c>
      <c r="K28" s="17">
        <f t="shared" si="2"/>
        <v>-1.5499999999999972</v>
      </c>
      <c r="L28" s="20">
        <f t="shared" si="3"/>
        <v>76.120689655172427</v>
      </c>
      <c r="M28" s="54">
        <f>G29-F29</f>
        <v>-1119.4033333333332</v>
      </c>
      <c r="N28" s="18"/>
      <c r="O28" s="2"/>
    </row>
    <row r="29" spans="1:15" ht="18.75" x14ac:dyDescent="0.3">
      <c r="A29" s="3" t="s">
        <v>22</v>
      </c>
      <c r="B29" s="53" t="s">
        <v>6</v>
      </c>
      <c r="C29" s="53" t="s">
        <v>57</v>
      </c>
      <c r="D29" s="30">
        <v>3446.1533333333332</v>
      </c>
      <c r="E29" s="31">
        <v>2501.75</v>
      </c>
      <c r="F29" s="30">
        <v>3446.1533333333332</v>
      </c>
      <c r="G29" s="31">
        <v>2326.75</v>
      </c>
      <c r="H29" s="32">
        <f t="shared" si="0"/>
        <v>100</v>
      </c>
      <c r="I29" s="6">
        <f t="shared" si="1"/>
        <v>0</v>
      </c>
      <c r="J29" s="14">
        <f t="shared" si="5"/>
        <v>93.004896572399318</v>
      </c>
      <c r="K29" s="17">
        <f t="shared" si="2"/>
        <v>-175</v>
      </c>
      <c r="L29" s="20">
        <f t="shared" si="3"/>
        <v>67.517309154361485</v>
      </c>
      <c r="M29" s="54">
        <f>G29-F29</f>
        <v>-1119.4033333333332</v>
      </c>
      <c r="N29" s="18"/>
      <c r="O29" s="2"/>
    </row>
    <row r="30" spans="1:15" ht="18.75" x14ac:dyDescent="0.3">
      <c r="A30" s="3" t="s">
        <v>23</v>
      </c>
      <c r="B30" s="53" t="s">
        <v>6</v>
      </c>
      <c r="C30" s="53" t="s">
        <v>58</v>
      </c>
      <c r="D30" s="30">
        <v>63.666666666666664</v>
      </c>
      <c r="E30" s="31">
        <v>61.1875</v>
      </c>
      <c r="F30" s="30">
        <v>64.333333333333329</v>
      </c>
      <c r="G30" s="31">
        <v>57.225000000000001</v>
      </c>
      <c r="H30" s="32">
        <f t="shared" si="0"/>
        <v>101.04712041884815</v>
      </c>
      <c r="I30" s="6">
        <f t="shared" si="1"/>
        <v>0.6666666666666643</v>
      </c>
      <c r="J30" s="14">
        <f t="shared" si="5"/>
        <v>93.524004085801835</v>
      </c>
      <c r="K30" s="17">
        <f t="shared" si="2"/>
        <v>-3.9624999999999986</v>
      </c>
      <c r="L30" s="20">
        <f t="shared" si="3"/>
        <v>88.950777202072544</v>
      </c>
      <c r="M30" s="54">
        <f>G31-F31</f>
        <v>-14.666666666666671</v>
      </c>
      <c r="N30" s="18"/>
      <c r="O30" s="2"/>
    </row>
    <row r="31" spans="1:15" ht="37.5" x14ac:dyDescent="0.3">
      <c r="A31" s="3" t="s">
        <v>24</v>
      </c>
      <c r="B31" s="53" t="s">
        <v>6</v>
      </c>
      <c r="C31" s="53"/>
      <c r="D31" s="30">
        <v>100.66666666666667</v>
      </c>
      <c r="E31" s="31">
        <v>84.666666666666671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101.5748031496063</v>
      </c>
      <c r="K31" s="17">
        <f t="shared" si="2"/>
        <v>1.3333333333333286</v>
      </c>
      <c r="L31" s="20">
        <f t="shared" si="3"/>
        <v>85.430463576158928</v>
      </c>
      <c r="M31" s="54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53" t="s">
        <v>6</v>
      </c>
      <c r="C32" s="53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4">
        <f t="shared" si="3"/>
        <v>87.829864835872144</v>
      </c>
      <c r="M32" s="54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53" t="s">
        <v>6</v>
      </c>
      <c r="C33" s="53" t="s">
        <v>53</v>
      </c>
      <c r="D33" s="30">
        <v>116.66666666666667</v>
      </c>
      <c r="E33" s="31">
        <v>100.15</v>
      </c>
      <c r="F33" s="30">
        <v>116.66666666666667</v>
      </c>
      <c r="G33" s="31">
        <v>100.05000000000001</v>
      </c>
      <c r="H33" s="32">
        <f t="shared" si="0"/>
        <v>100</v>
      </c>
      <c r="I33" s="6">
        <f t="shared" si="1"/>
        <v>0</v>
      </c>
      <c r="J33" s="14">
        <f t="shared" si="5"/>
        <v>99.900149775336999</v>
      </c>
      <c r="K33" s="17">
        <f t="shared" si="2"/>
        <v>-9.9999999999994316E-2</v>
      </c>
      <c r="L33" s="20">
        <f t="shared" si="3"/>
        <v>85.757142857142867</v>
      </c>
      <c r="M33" s="54">
        <f t="shared" si="7"/>
        <v>-16.61666666666666</v>
      </c>
      <c r="N33" s="187">
        <f>SUM(L33:L38)/6</f>
        <v>74.856582218010772</v>
      </c>
      <c r="O33" s="184">
        <f>SUM(M33:M38)/6</f>
        <v>-30.558333333333334</v>
      </c>
    </row>
    <row r="34" spans="1:15" ht="18.75" x14ac:dyDescent="0.3">
      <c r="A34" s="3" t="s">
        <v>63</v>
      </c>
      <c r="B34" s="53" t="s">
        <v>6</v>
      </c>
      <c r="C34" s="53"/>
      <c r="D34" s="30">
        <v>74</v>
      </c>
      <c r="E34" s="31">
        <v>64.0625</v>
      </c>
      <c r="F34" s="30">
        <v>74</v>
      </c>
      <c r="G34" s="31">
        <v>66.875</v>
      </c>
      <c r="H34" s="32">
        <f t="shared" si="0"/>
        <v>100</v>
      </c>
      <c r="I34" s="6">
        <f t="shared" si="1"/>
        <v>0</v>
      </c>
      <c r="J34" s="28">
        <f t="shared" si="5"/>
        <v>104.39024390243902</v>
      </c>
      <c r="K34" s="34">
        <f t="shared" si="2"/>
        <v>2.8125</v>
      </c>
      <c r="L34" s="20">
        <f t="shared" si="3"/>
        <v>90.371621621621628</v>
      </c>
      <c r="M34" s="54">
        <f t="shared" si="7"/>
        <v>-7.125</v>
      </c>
      <c r="N34" s="187"/>
      <c r="O34" s="184"/>
    </row>
    <row r="35" spans="1:15" ht="18.75" x14ac:dyDescent="0.3">
      <c r="A35" s="3" t="s">
        <v>26</v>
      </c>
      <c r="B35" s="53" t="s">
        <v>6</v>
      </c>
      <c r="C35" s="53" t="s">
        <v>59</v>
      </c>
      <c r="D35" s="30">
        <v>81.333333333333329</v>
      </c>
      <c r="E35" s="31">
        <v>65.7</v>
      </c>
      <c r="F35" s="30">
        <v>81.333333333333329</v>
      </c>
      <c r="G35" s="31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99.923896499238978</v>
      </c>
      <c r="K35" s="17">
        <f t="shared" si="2"/>
        <v>-4.9999999999997158E-2</v>
      </c>
      <c r="L35" s="20">
        <f t="shared" si="3"/>
        <v>80.717213114754102</v>
      </c>
      <c r="M35" s="54">
        <f t="shared" si="7"/>
        <v>-15.683333333333323</v>
      </c>
      <c r="N35" s="187"/>
      <c r="O35" s="184"/>
    </row>
    <row r="36" spans="1:15" ht="18.75" x14ac:dyDescent="0.3">
      <c r="A36" s="3" t="s">
        <v>42</v>
      </c>
      <c r="B36" s="53" t="s">
        <v>6</v>
      </c>
      <c r="C36" s="53" t="s">
        <v>53</v>
      </c>
      <c r="D36" s="30">
        <v>97.833333333333329</v>
      </c>
      <c r="E36" s="31">
        <v>68.4375</v>
      </c>
      <c r="F36" s="30">
        <v>97.833333333333329</v>
      </c>
      <c r="G36" s="31">
        <v>69.1875</v>
      </c>
      <c r="H36" s="32">
        <f t="shared" si="0"/>
        <v>100</v>
      </c>
      <c r="I36" s="6">
        <f t="shared" si="1"/>
        <v>0</v>
      </c>
      <c r="J36" s="14">
        <f t="shared" si="5"/>
        <v>101.0958904109589</v>
      </c>
      <c r="K36" s="17">
        <f t="shared" si="2"/>
        <v>0.75</v>
      </c>
      <c r="L36" s="20">
        <f t="shared" si="3"/>
        <v>70.71976149914822</v>
      </c>
      <c r="M36" s="54">
        <f t="shared" si="7"/>
        <v>-28.645833333333329</v>
      </c>
      <c r="N36" s="187"/>
      <c r="O36" s="184"/>
    </row>
    <row r="37" spans="1:15" ht="18.75" x14ac:dyDescent="0.3">
      <c r="A37" s="3" t="s">
        <v>43</v>
      </c>
      <c r="B37" s="53" t="s">
        <v>6</v>
      </c>
      <c r="C37" s="53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82.722499999999997</v>
      </c>
      <c r="H37" s="32">
        <f t="shared" si="0"/>
        <v>100</v>
      </c>
      <c r="I37" s="6">
        <f t="shared" si="1"/>
        <v>0</v>
      </c>
      <c r="J37" s="14">
        <f t="shared" si="5"/>
        <v>75</v>
      </c>
      <c r="K37" s="17">
        <f t="shared" si="2"/>
        <v>-27.57416666666667</v>
      </c>
      <c r="L37" s="20">
        <f t="shared" si="3"/>
        <v>57.552759740259738</v>
      </c>
      <c r="M37" s="54">
        <f t="shared" si="7"/>
        <v>-61.010833333333323</v>
      </c>
      <c r="N37" s="187"/>
      <c r="O37" s="184"/>
    </row>
    <row r="38" spans="1:15" ht="18.75" x14ac:dyDescent="0.3">
      <c r="A38" s="3" t="s">
        <v>44</v>
      </c>
      <c r="B38" s="53" t="s">
        <v>6</v>
      </c>
      <c r="C38" s="53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96.564999999999998</v>
      </c>
      <c r="H38" s="32">
        <f t="shared" si="0"/>
        <v>100</v>
      </c>
      <c r="I38" s="6">
        <f t="shared" si="1"/>
        <v>0</v>
      </c>
      <c r="J38" s="14">
        <f t="shared" si="5"/>
        <v>78.875252700577889</v>
      </c>
      <c r="K38" s="17">
        <f t="shared" si="2"/>
        <v>-25.862499999999997</v>
      </c>
      <c r="L38" s="20">
        <f t="shared" si="3"/>
        <v>64.02099447513811</v>
      </c>
      <c r="M38" s="54">
        <f t="shared" si="7"/>
        <v>-54.268333333333345</v>
      </c>
      <c r="N38" s="187"/>
      <c r="O38" s="184"/>
    </row>
    <row r="39" spans="1:15" ht="18.75" x14ac:dyDescent="0.3">
      <c r="A39" s="3" t="s">
        <v>27</v>
      </c>
      <c r="B39" s="53" t="s">
        <v>6</v>
      </c>
      <c r="C39" s="53"/>
      <c r="D39" s="30">
        <v>109</v>
      </c>
      <c r="E39" s="31">
        <v>90.25</v>
      </c>
      <c r="F39" s="30">
        <v>107.33333333333333</v>
      </c>
      <c r="G39" s="31">
        <v>94.5</v>
      </c>
      <c r="H39" s="32">
        <f t="shared" si="0"/>
        <v>98.470948012232412</v>
      </c>
      <c r="I39" s="6">
        <f t="shared" si="1"/>
        <v>-1.6666666666666714</v>
      </c>
      <c r="J39" s="28">
        <f t="shared" si="5"/>
        <v>104.70914127423822</v>
      </c>
      <c r="K39" s="34">
        <f t="shared" si="2"/>
        <v>4.25</v>
      </c>
      <c r="L39" s="20">
        <f t="shared" si="3"/>
        <v>88.043478260869563</v>
      </c>
      <c r="M39" s="54">
        <f t="shared" si="7"/>
        <v>-12.833333333333329</v>
      </c>
      <c r="N39" s="187">
        <f>SUM(L39:L45)/6</f>
        <v>100.97475281078572</v>
      </c>
      <c r="O39" s="184">
        <f>SUM(M39:M45)/6</f>
        <v>-27.093055555555551</v>
      </c>
    </row>
    <row r="40" spans="1:15" ht="18.75" x14ac:dyDescent="0.3">
      <c r="A40" s="3" t="s">
        <v>28</v>
      </c>
      <c r="B40" s="53" t="s">
        <v>6</v>
      </c>
      <c r="C40" s="53"/>
      <c r="D40" s="30">
        <v>103</v>
      </c>
      <c r="E40" s="31">
        <v>86.75</v>
      </c>
      <c r="F40" s="30">
        <v>99.666666666666671</v>
      </c>
      <c r="G40" s="31">
        <v>91.375</v>
      </c>
      <c r="H40" s="32">
        <f t="shared" si="0"/>
        <v>96.763754045307451</v>
      </c>
      <c r="I40" s="6">
        <f t="shared" si="1"/>
        <v>-3.3333333333333286</v>
      </c>
      <c r="J40" s="28">
        <f t="shared" si="5"/>
        <v>105.33141210374639</v>
      </c>
      <c r="K40" s="34">
        <f t="shared" si="2"/>
        <v>4.625</v>
      </c>
      <c r="L40" s="20">
        <f t="shared" si="3"/>
        <v>91.680602006688957</v>
      </c>
      <c r="M40" s="54">
        <f t="shared" si="7"/>
        <v>-8.2916666666666714</v>
      </c>
      <c r="N40" s="187"/>
      <c r="O40" s="184"/>
    </row>
    <row r="41" spans="1:15" ht="18.75" x14ac:dyDescent="0.3">
      <c r="A41" s="3" t="s">
        <v>29</v>
      </c>
      <c r="B41" s="53" t="s">
        <v>6</v>
      </c>
      <c r="C41" s="53"/>
      <c r="D41" s="30">
        <v>91.666666666666671</v>
      </c>
      <c r="E41" s="31">
        <v>87.125</v>
      </c>
      <c r="F41" s="30">
        <v>99</v>
      </c>
      <c r="G41" s="31">
        <v>94.25</v>
      </c>
      <c r="H41" s="33">
        <f t="shared" si="0"/>
        <v>107.99999999999999</v>
      </c>
      <c r="I41" s="28">
        <f t="shared" si="1"/>
        <v>7.3333333333333286</v>
      </c>
      <c r="J41" s="28">
        <f t="shared" si="5"/>
        <v>108.17790530846484</v>
      </c>
      <c r="K41" s="34">
        <f t="shared" si="2"/>
        <v>7.125</v>
      </c>
      <c r="L41" s="20">
        <f t="shared" si="3"/>
        <v>95.202020202020194</v>
      </c>
      <c r="M41" s="54">
        <f t="shared" si="7"/>
        <v>-4.75</v>
      </c>
      <c r="N41" s="187"/>
      <c r="O41" s="184"/>
    </row>
    <row r="42" spans="1:15" ht="18.75" x14ac:dyDescent="0.3">
      <c r="A42" s="3" t="s">
        <v>30</v>
      </c>
      <c r="B42" s="53" t="s">
        <v>6</v>
      </c>
      <c r="C42" s="53"/>
      <c r="D42" s="30">
        <v>112.66666666666667</v>
      </c>
      <c r="E42" s="31">
        <v>110.625</v>
      </c>
      <c r="F42" s="30">
        <v>120.33333333333333</v>
      </c>
      <c r="G42" s="31">
        <v>111.875</v>
      </c>
      <c r="H42" s="33">
        <f t="shared" si="0"/>
        <v>106.80473372781066</v>
      </c>
      <c r="I42" s="28">
        <f t="shared" si="1"/>
        <v>7.6666666666666572</v>
      </c>
      <c r="J42" s="14">
        <f t="shared" si="5"/>
        <v>101.12994350282484</v>
      </c>
      <c r="K42" s="17">
        <f t="shared" si="2"/>
        <v>1.25</v>
      </c>
      <c r="L42" s="20">
        <f t="shared" si="3"/>
        <v>92.970914127423825</v>
      </c>
      <c r="M42" s="54">
        <f t="shared" si="7"/>
        <v>-8.4583333333333286</v>
      </c>
      <c r="N42" s="187"/>
      <c r="O42" s="184"/>
    </row>
    <row r="43" spans="1:15" ht="18.75" x14ac:dyDescent="0.3">
      <c r="A43" s="3" t="s">
        <v>64</v>
      </c>
      <c r="B43" s="53" t="s">
        <v>6</v>
      </c>
      <c r="C43" s="53"/>
      <c r="D43" s="30">
        <v>111.33333333333333</v>
      </c>
      <c r="E43" s="31">
        <v>83.125</v>
      </c>
      <c r="F43" s="30">
        <v>111.33333333333333</v>
      </c>
      <c r="G43" s="31">
        <v>86.025000000000006</v>
      </c>
      <c r="H43" s="32">
        <f t="shared" si="0"/>
        <v>100</v>
      </c>
      <c r="I43" s="6">
        <f t="shared" si="1"/>
        <v>0</v>
      </c>
      <c r="J43" s="28">
        <f t="shared" si="5"/>
        <v>103.48872180451127</v>
      </c>
      <c r="K43" s="34">
        <f t="shared" si="2"/>
        <v>2.9000000000000057</v>
      </c>
      <c r="L43" s="20">
        <f t="shared" si="3"/>
        <v>77.267964071856298</v>
      </c>
      <c r="M43" s="54">
        <f t="shared" si="7"/>
        <v>-25.308333333333323</v>
      </c>
      <c r="N43" s="187"/>
      <c r="O43" s="184"/>
    </row>
    <row r="44" spans="1:15" ht="37.5" x14ac:dyDescent="0.3">
      <c r="A44" s="3" t="s">
        <v>31</v>
      </c>
      <c r="B44" s="53" t="s">
        <v>6</v>
      </c>
      <c r="C44" s="53" t="s">
        <v>52</v>
      </c>
      <c r="D44" s="30">
        <v>220.33333333333334</v>
      </c>
      <c r="E44" s="31">
        <v>176.5</v>
      </c>
      <c r="F44" s="30">
        <v>245.33333333333334</v>
      </c>
      <c r="G44" s="31">
        <v>188.5</v>
      </c>
      <c r="H44" s="33">
        <f t="shared" si="0"/>
        <v>111.34644478063539</v>
      </c>
      <c r="I44" s="28">
        <f t="shared" si="1"/>
        <v>25</v>
      </c>
      <c r="J44" s="28">
        <f t="shared" si="5"/>
        <v>106.79886685552408</v>
      </c>
      <c r="K44" s="34">
        <f t="shared" si="2"/>
        <v>12</v>
      </c>
      <c r="L44" s="20">
        <f t="shared" si="3"/>
        <v>76.834239130434781</v>
      </c>
      <c r="M44" s="54">
        <f t="shared" si="7"/>
        <v>-56.833333333333343</v>
      </c>
      <c r="N44" s="187"/>
      <c r="O44" s="184"/>
    </row>
    <row r="45" spans="1:15" ht="37.5" x14ac:dyDescent="0.3">
      <c r="A45" s="3" t="s">
        <v>46</v>
      </c>
      <c r="B45" s="53" t="s">
        <v>6</v>
      </c>
      <c r="C45" s="53" t="s">
        <v>52</v>
      </c>
      <c r="D45" s="30">
        <v>195.33333333333334</v>
      </c>
      <c r="E45" s="31">
        <v>220.83333333333334</v>
      </c>
      <c r="F45" s="30">
        <v>285.33333333333331</v>
      </c>
      <c r="G45" s="31">
        <v>239.25</v>
      </c>
      <c r="H45" s="33">
        <f t="shared" si="0"/>
        <v>146.07508532423205</v>
      </c>
      <c r="I45" s="28">
        <f t="shared" si="1"/>
        <v>89.999999999999972</v>
      </c>
      <c r="J45" s="28">
        <f t="shared" si="5"/>
        <v>108.33962264150942</v>
      </c>
      <c r="K45" s="34">
        <f t="shared" si="2"/>
        <v>18.416666666666657</v>
      </c>
      <c r="L45" s="20">
        <f t="shared" si="3"/>
        <v>83.849299065420567</v>
      </c>
      <c r="M45" s="54">
        <f t="shared" si="7"/>
        <v>-46.083333333333314</v>
      </c>
      <c r="N45" s="187"/>
      <c r="O45" s="184"/>
    </row>
    <row r="46" spans="1:15" ht="18.75" x14ac:dyDescent="0.3">
      <c r="A46" s="3" t="s">
        <v>32</v>
      </c>
      <c r="B46" s="53" t="s">
        <v>6</v>
      </c>
      <c r="C46" s="53" t="s">
        <v>60</v>
      </c>
      <c r="D46" s="30">
        <v>336.33333333333331</v>
      </c>
      <c r="E46" s="13">
        <v>217</v>
      </c>
      <c r="F46" s="30">
        <v>346.33333333333331</v>
      </c>
      <c r="G46" s="13">
        <v>228.5</v>
      </c>
      <c r="H46" s="32">
        <f t="shared" si="0"/>
        <v>102.97324083250743</v>
      </c>
      <c r="I46" s="6">
        <f t="shared" si="1"/>
        <v>10</v>
      </c>
      <c r="J46" s="14">
        <f t="shared" si="5"/>
        <v>105.29953917050692</v>
      </c>
      <c r="K46" s="17">
        <f t="shared" si="2"/>
        <v>11.5</v>
      </c>
      <c r="L46" s="20">
        <f t="shared" si="3"/>
        <v>65.97690086621752</v>
      </c>
      <c r="M46" s="54">
        <f t="shared" si="7"/>
        <v>-117.83333333333331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81.588608664630129</v>
      </c>
      <c r="M47" s="19">
        <f>SUM(M6:M46)/40</f>
        <v>-128.76695833333332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Q26" sqref="Q2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55"/>
      <c r="D4" s="175" t="s">
        <v>1</v>
      </c>
      <c r="E4" s="175"/>
      <c r="F4" s="175"/>
      <c r="G4" s="175"/>
      <c r="H4" s="175" t="s">
        <v>77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5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56"/>
      <c r="D6" s="182">
        <v>45896</v>
      </c>
      <c r="E6" s="183"/>
      <c r="F6" s="182">
        <v>45903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7" t="s">
        <v>6</v>
      </c>
      <c r="C7" s="57" t="s">
        <v>45</v>
      </c>
      <c r="D7" s="29">
        <v>644</v>
      </c>
      <c r="E7" s="13">
        <v>0</v>
      </c>
      <c r="F7" s="29">
        <v>648</v>
      </c>
      <c r="G7" s="13">
        <v>0</v>
      </c>
      <c r="H7" s="32">
        <f t="shared" ref="H7:H46" si="0">F7/D7*100</f>
        <v>100.62111801242236</v>
      </c>
      <c r="I7" s="6">
        <f t="shared" ref="I7:I46" si="1">F7-D7</f>
        <v>4</v>
      </c>
      <c r="J7" s="14">
        <v>0</v>
      </c>
      <c r="K7" s="17">
        <f t="shared" ref="K7:K46" si="2">G7-E7</f>
        <v>0</v>
      </c>
      <c r="L7" s="58">
        <f t="shared" ref="L7:L46" si="3">G7/F7*100</f>
        <v>0</v>
      </c>
      <c r="M7" s="58">
        <f t="shared" ref="M7:M16" si="4">G7-F7</f>
        <v>-648</v>
      </c>
      <c r="N7" s="187">
        <f>SUM(L7:L12)/5</f>
        <v>80.864988269350746</v>
      </c>
      <c r="O7" s="184">
        <f>SUM(M7:M12)/5</f>
        <v>-257.10833333333335</v>
      </c>
    </row>
    <row r="8" spans="1:15" ht="18.75" x14ac:dyDescent="0.3">
      <c r="A8" s="3" t="s">
        <v>50</v>
      </c>
      <c r="B8" s="57" t="s">
        <v>6</v>
      </c>
      <c r="C8" s="57"/>
      <c r="D8" s="30">
        <v>903.66666666666663</v>
      </c>
      <c r="E8" s="31">
        <v>787.25</v>
      </c>
      <c r="F8" s="30">
        <v>1078</v>
      </c>
      <c r="G8" s="31">
        <v>787.375</v>
      </c>
      <c r="H8" s="33">
        <f t="shared" si="0"/>
        <v>119.29177425304316</v>
      </c>
      <c r="I8" s="28">
        <f t="shared" si="1"/>
        <v>174.33333333333337</v>
      </c>
      <c r="J8" s="14">
        <f t="shared" ref="J8:J46" si="5">G8/E8*100</f>
        <v>100.01587805652588</v>
      </c>
      <c r="K8" s="17">
        <f t="shared" si="2"/>
        <v>0.125</v>
      </c>
      <c r="L8" s="20">
        <f t="shared" si="3"/>
        <v>73.040352504638221</v>
      </c>
      <c r="M8" s="58">
        <f t="shared" si="4"/>
        <v>-290.625</v>
      </c>
      <c r="N8" s="187"/>
      <c r="O8" s="184"/>
    </row>
    <row r="9" spans="1:15" ht="18.75" x14ac:dyDescent="0.3">
      <c r="A9" s="3" t="s">
        <v>10</v>
      </c>
      <c r="B9" s="57" t="s">
        <v>6</v>
      </c>
      <c r="C9" s="57"/>
      <c r="D9" s="30">
        <v>426</v>
      </c>
      <c r="E9" s="31">
        <v>244</v>
      </c>
      <c r="F9" s="30">
        <v>381.66666666666669</v>
      </c>
      <c r="G9" s="31">
        <v>244</v>
      </c>
      <c r="H9" s="32">
        <f t="shared" si="0"/>
        <v>89.593114241001572</v>
      </c>
      <c r="I9" s="6">
        <f t="shared" si="1"/>
        <v>-44.333333333333314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58">
        <f t="shared" si="4"/>
        <v>-137.66666666666669</v>
      </c>
      <c r="N9" s="187"/>
      <c r="O9" s="184"/>
    </row>
    <row r="10" spans="1:15" ht="18.75" x14ac:dyDescent="0.3">
      <c r="A10" s="3" t="s">
        <v>7</v>
      </c>
      <c r="B10" s="57" t="s">
        <v>6</v>
      </c>
      <c r="C10" s="57"/>
      <c r="D10" s="30">
        <v>494</v>
      </c>
      <c r="E10" s="31">
        <v>480.25</v>
      </c>
      <c r="F10" s="30">
        <v>494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94.898490369599159</v>
      </c>
      <c r="K10" s="17">
        <f t="shared" si="2"/>
        <v>-24.5</v>
      </c>
      <c r="L10" s="20">
        <f t="shared" si="3"/>
        <v>92.257085020242911</v>
      </c>
      <c r="M10" s="58">
        <f t="shared" si="4"/>
        <v>-38.25</v>
      </c>
      <c r="N10" s="187"/>
      <c r="O10" s="184"/>
    </row>
    <row r="11" spans="1:15" ht="18.75" x14ac:dyDescent="0.3">
      <c r="A11" s="3" t="s">
        <v>11</v>
      </c>
      <c r="B11" s="57" t="s">
        <v>6</v>
      </c>
      <c r="C11" s="57"/>
      <c r="D11" s="30">
        <v>343</v>
      </c>
      <c r="E11" s="31">
        <v>307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101.3843648208469</v>
      </c>
      <c r="K11" s="17">
        <f t="shared" si="2"/>
        <v>4.25</v>
      </c>
      <c r="L11" s="20">
        <f t="shared" si="3"/>
        <v>90.743440233236157</v>
      </c>
      <c r="M11" s="58">
        <f t="shared" si="4"/>
        <v>-31.75</v>
      </c>
      <c r="N11" s="187"/>
      <c r="O11" s="184"/>
    </row>
    <row r="12" spans="1:15" ht="18.75" x14ac:dyDescent="0.3">
      <c r="A12" s="3" t="s">
        <v>12</v>
      </c>
      <c r="B12" s="57" t="s">
        <v>6</v>
      </c>
      <c r="C12" s="57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8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57" t="s">
        <v>6</v>
      </c>
      <c r="C13" s="57" t="s">
        <v>51</v>
      </c>
      <c r="D13" s="30">
        <v>150.66666666666666</v>
      </c>
      <c r="E13" s="31">
        <v>102.875</v>
      </c>
      <c r="F13" s="30">
        <v>150.33333333333334</v>
      </c>
      <c r="G13" s="31">
        <v>102.875</v>
      </c>
      <c r="H13" s="32">
        <f t="shared" si="0"/>
        <v>99.778761061946923</v>
      </c>
      <c r="I13" s="11">
        <f t="shared" si="1"/>
        <v>-0.33333333333331439</v>
      </c>
      <c r="J13" s="15">
        <f t="shared" si="5"/>
        <v>100</v>
      </c>
      <c r="K13" s="26">
        <f t="shared" si="2"/>
        <v>0</v>
      </c>
      <c r="L13" s="20">
        <f t="shared" si="3"/>
        <v>68.431263858093132</v>
      </c>
      <c r="M13" s="58">
        <f t="shared" si="4"/>
        <v>-47.458333333333343</v>
      </c>
      <c r="N13" s="18"/>
      <c r="O13" s="2"/>
    </row>
    <row r="14" spans="1:15" ht="18.75" x14ac:dyDescent="0.3">
      <c r="A14" s="3" t="s">
        <v>67</v>
      </c>
      <c r="B14" s="57" t="s">
        <v>6</v>
      </c>
      <c r="C14" s="57"/>
      <c r="D14" s="30">
        <v>219.5</v>
      </c>
      <c r="E14" s="31">
        <v>169.33333333333334</v>
      </c>
      <c r="F14" s="30">
        <v>447.5</v>
      </c>
      <c r="G14" s="31">
        <v>169.33333333333334</v>
      </c>
      <c r="H14" s="33">
        <f t="shared" si="0"/>
        <v>203.87243735763096</v>
      </c>
      <c r="I14" s="27">
        <f t="shared" si="1"/>
        <v>228</v>
      </c>
      <c r="J14" s="15">
        <f t="shared" si="5"/>
        <v>100</v>
      </c>
      <c r="K14" s="26">
        <f t="shared" si="2"/>
        <v>0</v>
      </c>
      <c r="L14" s="20">
        <f t="shared" si="3"/>
        <v>37.839851024208571</v>
      </c>
      <c r="M14" s="58">
        <f t="shared" si="4"/>
        <v>-278.16666666666663</v>
      </c>
      <c r="N14" s="18"/>
      <c r="O14" s="2"/>
    </row>
    <row r="15" spans="1:15" ht="18.75" x14ac:dyDescent="0.3">
      <c r="A15" s="3" t="s">
        <v>14</v>
      </c>
      <c r="B15" s="57" t="s">
        <v>6</v>
      </c>
      <c r="C15" s="57"/>
      <c r="D15" s="30">
        <v>561.33333333333337</v>
      </c>
      <c r="E15" s="31">
        <v>484.38</v>
      </c>
      <c r="F15" s="30">
        <v>549.33333333333337</v>
      </c>
      <c r="G15" s="31">
        <v>484.44</v>
      </c>
      <c r="H15" s="32">
        <f t="shared" si="0"/>
        <v>97.862232779097397</v>
      </c>
      <c r="I15" s="11">
        <f t="shared" si="1"/>
        <v>-12</v>
      </c>
      <c r="J15" s="15">
        <f t="shared" si="5"/>
        <v>100.0123869689087</v>
      </c>
      <c r="K15" s="26">
        <f t="shared" si="2"/>
        <v>6.0000000000002274E-2</v>
      </c>
      <c r="L15" s="20">
        <f t="shared" si="3"/>
        <v>88.186893203883486</v>
      </c>
      <c r="M15" s="58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57" t="s">
        <v>6</v>
      </c>
      <c r="C16" s="57" t="s">
        <v>65</v>
      </c>
      <c r="D16" s="30">
        <v>1213.6666666666667</v>
      </c>
      <c r="E16" s="31">
        <v>1044.075</v>
      </c>
      <c r="F16" s="30">
        <v>1213.6666666666667</v>
      </c>
      <c r="G16" s="31">
        <v>1096.3125</v>
      </c>
      <c r="H16" s="32">
        <f t="shared" si="0"/>
        <v>100</v>
      </c>
      <c r="I16" s="11">
        <f t="shared" si="1"/>
        <v>0</v>
      </c>
      <c r="J16" s="28">
        <f t="shared" si="5"/>
        <v>105.00323252639896</v>
      </c>
      <c r="K16" s="34">
        <f t="shared" si="2"/>
        <v>52.237499999999955</v>
      </c>
      <c r="L16" s="20">
        <f t="shared" si="3"/>
        <v>90.330609722603668</v>
      </c>
      <c r="M16" s="58">
        <f t="shared" si="4"/>
        <v>-117.35416666666674</v>
      </c>
      <c r="N16" s="187">
        <f>SUM(L16:L22)/7</f>
        <v>85.563672176781665</v>
      </c>
      <c r="O16" s="184">
        <f>SUM(M16:M22)/7</f>
        <v>-95.122499999999988</v>
      </c>
    </row>
    <row r="17" spans="1:15" ht="18.75" x14ac:dyDescent="0.3">
      <c r="A17" s="3" t="s">
        <v>35</v>
      </c>
      <c r="B17" s="57" t="s">
        <v>8</v>
      </c>
      <c r="C17" s="57" t="s">
        <v>48</v>
      </c>
      <c r="D17" s="30">
        <v>216.53333333333333</v>
      </c>
      <c r="E17" s="31">
        <v>166.4675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28">
        <f t="shared" si="5"/>
        <v>103.73796687041015</v>
      </c>
      <c r="K17" s="34">
        <f t="shared" si="2"/>
        <v>6.2224999999999966</v>
      </c>
      <c r="L17" s="20">
        <f t="shared" si="3"/>
        <v>79.752155172413794</v>
      </c>
      <c r="M17" s="58">
        <f>G18-F18</f>
        <v>-77.237500000000011</v>
      </c>
      <c r="N17" s="187"/>
      <c r="O17" s="184"/>
    </row>
    <row r="18" spans="1:15" ht="18.75" x14ac:dyDescent="0.3">
      <c r="A18" s="3" t="s">
        <v>36</v>
      </c>
      <c r="B18" s="57" t="s">
        <v>6</v>
      </c>
      <c r="C18" s="57" t="s">
        <v>41</v>
      </c>
      <c r="D18" s="30">
        <v>429.33333333333331</v>
      </c>
      <c r="E18" s="31">
        <v>340.375</v>
      </c>
      <c r="F18" s="30">
        <v>439</v>
      </c>
      <c r="G18" s="31">
        <v>361.76249999999999</v>
      </c>
      <c r="H18" s="32">
        <f t="shared" si="0"/>
        <v>102.25155279503106</v>
      </c>
      <c r="I18" s="6">
        <f t="shared" si="1"/>
        <v>9.6666666666666856</v>
      </c>
      <c r="J18" s="28">
        <f t="shared" si="5"/>
        <v>106.28351083363935</v>
      </c>
      <c r="K18" s="34">
        <f t="shared" si="2"/>
        <v>21.387499999999989</v>
      </c>
      <c r="L18" s="20">
        <f t="shared" si="3"/>
        <v>82.406036446469244</v>
      </c>
      <c r="M18" s="58">
        <f t="shared" ref="M18:M27" si="6">G18-F18</f>
        <v>-77.237500000000011</v>
      </c>
      <c r="N18" s="187"/>
      <c r="O18" s="184"/>
    </row>
    <row r="19" spans="1:15" ht="37.5" x14ac:dyDescent="0.3">
      <c r="A19" s="3" t="s">
        <v>37</v>
      </c>
      <c r="B19" s="57" t="s">
        <v>6</v>
      </c>
      <c r="C19" s="57" t="s">
        <v>52</v>
      </c>
      <c r="D19" s="30">
        <v>669.51666666666665</v>
      </c>
      <c r="E19" s="31">
        <v>499.80500000000001</v>
      </c>
      <c r="F19" s="30">
        <v>636.66666666666663</v>
      </c>
      <c r="G19" s="31">
        <v>499.80500000000001</v>
      </c>
      <c r="H19" s="32">
        <f t="shared" si="0"/>
        <v>95.09347539269622</v>
      </c>
      <c r="I19" s="6">
        <f t="shared" si="1"/>
        <v>-32.850000000000023</v>
      </c>
      <c r="J19" s="14">
        <f t="shared" si="5"/>
        <v>100</v>
      </c>
      <c r="K19" s="17">
        <f t="shared" si="2"/>
        <v>0</v>
      </c>
      <c r="L19" s="20">
        <f t="shared" si="3"/>
        <v>78.503403141361261</v>
      </c>
      <c r="M19" s="58">
        <f t="shared" si="6"/>
        <v>-136.86166666666662</v>
      </c>
      <c r="N19" s="187"/>
      <c r="O19" s="184"/>
    </row>
    <row r="20" spans="1:15" ht="38.25" customHeight="1" x14ac:dyDescent="0.3">
      <c r="A20" s="3" t="s">
        <v>38</v>
      </c>
      <c r="B20" s="57" t="s">
        <v>6</v>
      </c>
      <c r="C20" s="57" t="s">
        <v>52</v>
      </c>
      <c r="D20" s="30">
        <v>672.16666666666663</v>
      </c>
      <c r="E20" s="31">
        <v>715.5</v>
      </c>
      <c r="F20" s="30">
        <v>692</v>
      </c>
      <c r="G20" s="31">
        <v>710.33333333333337</v>
      </c>
      <c r="H20" s="32">
        <f t="shared" si="0"/>
        <v>102.95065707909745</v>
      </c>
      <c r="I20" s="6">
        <f t="shared" si="1"/>
        <v>19.833333333333371</v>
      </c>
      <c r="J20" s="14">
        <f t="shared" si="5"/>
        <v>99.277894246447701</v>
      </c>
      <c r="K20" s="17">
        <f t="shared" si="2"/>
        <v>-5.1666666666666288</v>
      </c>
      <c r="L20" s="20">
        <f t="shared" si="3"/>
        <v>102.64932562620423</v>
      </c>
      <c r="M20" s="58">
        <f t="shared" si="6"/>
        <v>18.333333333333371</v>
      </c>
      <c r="N20" s="187"/>
      <c r="O20" s="184"/>
    </row>
    <row r="21" spans="1:15" ht="37.5" x14ac:dyDescent="0.3">
      <c r="A21" s="3" t="s">
        <v>16</v>
      </c>
      <c r="B21" s="57" t="s">
        <v>8</v>
      </c>
      <c r="C21" s="57" t="s">
        <v>52</v>
      </c>
      <c r="D21" s="30">
        <v>141.33333333333334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90.801886792452834</v>
      </c>
      <c r="I21" s="6">
        <f t="shared" si="1"/>
        <v>-13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8">
        <f t="shared" si="6"/>
        <v>-11.083333333333343</v>
      </c>
      <c r="N21" s="187"/>
      <c r="O21" s="184"/>
    </row>
    <row r="22" spans="1:15" ht="18.75" x14ac:dyDescent="0.3">
      <c r="A22" s="3" t="s">
        <v>39</v>
      </c>
      <c r="B22" s="57" t="s">
        <v>6</v>
      </c>
      <c r="C22" s="57"/>
      <c r="D22" s="30">
        <v>938</v>
      </c>
      <c r="E22" s="31">
        <v>750.25</v>
      </c>
      <c r="F22" s="30">
        <v>1014.6666666666666</v>
      </c>
      <c r="G22" s="31">
        <v>750.25</v>
      </c>
      <c r="H22" s="33">
        <f t="shared" si="0"/>
        <v>108.17341862117982</v>
      </c>
      <c r="I22" s="28">
        <f t="shared" si="1"/>
        <v>76.666666666666629</v>
      </c>
      <c r="J22" s="14">
        <f t="shared" si="5"/>
        <v>100</v>
      </c>
      <c r="K22" s="17">
        <f t="shared" si="2"/>
        <v>0</v>
      </c>
      <c r="L22" s="20">
        <f t="shared" si="3"/>
        <v>73.940538764783184</v>
      </c>
      <c r="M22" s="58">
        <f t="shared" si="6"/>
        <v>-264.41666666666663</v>
      </c>
      <c r="N22" s="187"/>
      <c r="O22" s="184"/>
    </row>
    <row r="23" spans="1:15" ht="18.75" x14ac:dyDescent="0.3">
      <c r="A23" s="3" t="s">
        <v>17</v>
      </c>
      <c r="B23" s="57" t="s">
        <v>9</v>
      </c>
      <c r="C23" s="57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8">
        <f t="shared" si="6"/>
        <v>-7.25</v>
      </c>
      <c r="N23" s="18"/>
      <c r="O23" s="2"/>
    </row>
    <row r="24" spans="1:15" ht="18.75" x14ac:dyDescent="0.3">
      <c r="A24" s="3" t="s">
        <v>18</v>
      </c>
      <c r="B24" s="57" t="s">
        <v>6</v>
      </c>
      <c r="C24" s="57" t="s">
        <v>53</v>
      </c>
      <c r="D24" s="30">
        <v>111</v>
      </c>
      <c r="E24" s="31">
        <v>96.300000000000011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100.41536863966769</v>
      </c>
      <c r="K24" s="17">
        <f t="shared" si="2"/>
        <v>0.39999999999999147</v>
      </c>
      <c r="L24" s="20">
        <f t="shared" si="3"/>
        <v>87.117117117117118</v>
      </c>
      <c r="M24" s="58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7" t="s">
        <v>6</v>
      </c>
      <c r="C25" s="57" t="s">
        <v>54</v>
      </c>
      <c r="D25" s="30">
        <v>332.66666666666669</v>
      </c>
      <c r="E25" s="31">
        <v>265.65499999999997</v>
      </c>
      <c r="F25" s="30">
        <v>332.66666666666669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100.81778999077751</v>
      </c>
      <c r="K25" s="17">
        <f t="shared" si="2"/>
        <v>2.1725000000000136</v>
      </c>
      <c r="L25" s="20">
        <f t="shared" si="3"/>
        <v>80.509268537074135</v>
      </c>
      <c r="M25" s="58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7" t="s">
        <v>6</v>
      </c>
      <c r="C26" s="57" t="s">
        <v>55</v>
      </c>
      <c r="D26" s="30">
        <v>358.66666666666669</v>
      </c>
      <c r="E26" s="31">
        <v>330.72500000000002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100.00377957517574</v>
      </c>
      <c r="K26" s="17">
        <f t="shared" si="2"/>
        <v>1.2499999999988631E-2</v>
      </c>
      <c r="L26" s="20">
        <f t="shared" si="3"/>
        <v>92.213057620817835</v>
      </c>
      <c r="M26" s="58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7" t="s">
        <v>6</v>
      </c>
      <c r="C27" s="57" t="s">
        <v>56</v>
      </c>
      <c r="D27" s="30">
        <v>920</v>
      </c>
      <c r="E27" s="31">
        <v>621.5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28">
        <f t="shared" si="5"/>
        <v>107.42826495038884</v>
      </c>
      <c r="K27" s="34">
        <f t="shared" si="2"/>
        <v>46.166666666666629</v>
      </c>
      <c r="L27" s="20">
        <f t="shared" si="3"/>
        <v>72.572463768115938</v>
      </c>
      <c r="M27" s="58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7" t="s">
        <v>6</v>
      </c>
      <c r="C28" s="57"/>
      <c r="D28" s="30">
        <v>58</v>
      </c>
      <c r="E28" s="31">
        <v>44.150000000000006</v>
      </c>
      <c r="F28" s="30">
        <v>58</v>
      </c>
      <c r="G28" s="31">
        <v>45.7</v>
      </c>
      <c r="H28" s="32">
        <f t="shared" si="0"/>
        <v>100</v>
      </c>
      <c r="I28" s="6">
        <f t="shared" si="1"/>
        <v>0</v>
      </c>
      <c r="J28" s="28">
        <f t="shared" si="5"/>
        <v>103.51075877689692</v>
      </c>
      <c r="K28" s="34">
        <f t="shared" si="2"/>
        <v>1.5499999999999972</v>
      </c>
      <c r="L28" s="20">
        <f t="shared" si="3"/>
        <v>78.793103448275872</v>
      </c>
      <c r="M28" s="58">
        <f>G29-F29</f>
        <v>-944.40333333333319</v>
      </c>
      <c r="N28" s="18"/>
      <c r="O28" s="2"/>
    </row>
    <row r="29" spans="1:15" ht="18.75" x14ac:dyDescent="0.3">
      <c r="A29" s="3" t="s">
        <v>22</v>
      </c>
      <c r="B29" s="57" t="s">
        <v>6</v>
      </c>
      <c r="C29" s="57" t="s">
        <v>57</v>
      </c>
      <c r="D29" s="30">
        <v>3446.1533333333332</v>
      </c>
      <c r="E29" s="31">
        <v>2326.75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28">
        <f t="shared" si="5"/>
        <v>107.5212205866552</v>
      </c>
      <c r="K29" s="34">
        <f t="shared" si="2"/>
        <v>175</v>
      </c>
      <c r="L29" s="20">
        <f t="shared" si="3"/>
        <v>72.595434910034967</v>
      </c>
      <c r="M29" s="58">
        <f>G29-F29</f>
        <v>-944.40333333333319</v>
      </c>
      <c r="N29" s="18"/>
      <c r="O29" s="2"/>
    </row>
    <row r="30" spans="1:15" ht="18.75" x14ac:dyDescent="0.3">
      <c r="A30" s="3" t="s">
        <v>23</v>
      </c>
      <c r="B30" s="57" t="s">
        <v>6</v>
      </c>
      <c r="C30" s="57" t="s">
        <v>58</v>
      </c>
      <c r="D30" s="30">
        <v>64.333333333333329</v>
      </c>
      <c r="E30" s="31">
        <v>57.225000000000001</v>
      </c>
      <c r="F30" s="30">
        <v>64.333333333333329</v>
      </c>
      <c r="G30" s="31">
        <v>61.1875</v>
      </c>
      <c r="H30" s="32">
        <f t="shared" si="0"/>
        <v>100</v>
      </c>
      <c r="I30" s="6">
        <f t="shared" si="1"/>
        <v>0</v>
      </c>
      <c r="J30" s="28">
        <f t="shared" si="5"/>
        <v>106.92442114460464</v>
      </c>
      <c r="K30" s="34">
        <f t="shared" si="2"/>
        <v>3.9624999999999986</v>
      </c>
      <c r="L30" s="20">
        <f t="shared" si="3"/>
        <v>95.110103626943015</v>
      </c>
      <c r="M30" s="58">
        <f>G31-F31</f>
        <v>-14.666666666666671</v>
      </c>
      <c r="N30" s="18"/>
      <c r="O30" s="2"/>
    </row>
    <row r="31" spans="1:15" ht="37.5" x14ac:dyDescent="0.3">
      <c r="A31" s="3" t="s">
        <v>24</v>
      </c>
      <c r="B31" s="57" t="s">
        <v>6</v>
      </c>
      <c r="C31" s="57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8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57" t="s">
        <v>6</v>
      </c>
      <c r="C32" s="57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8">
        <f t="shared" si="3"/>
        <v>87.829864835872144</v>
      </c>
      <c r="M32" s="58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57" t="s">
        <v>6</v>
      </c>
      <c r="C33" s="57" t="s">
        <v>53</v>
      </c>
      <c r="D33" s="30">
        <v>116.66666666666667</v>
      </c>
      <c r="E33" s="31">
        <v>100.05000000000001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100.09995002498751</v>
      </c>
      <c r="K33" s="17">
        <f t="shared" si="2"/>
        <v>9.9999999999994316E-2</v>
      </c>
      <c r="L33" s="20">
        <f t="shared" si="3"/>
        <v>85.842857142857142</v>
      </c>
      <c r="M33" s="58">
        <f t="shared" si="7"/>
        <v>-16.516666666666666</v>
      </c>
      <c r="N33" s="187">
        <f>SUM(L33:L38)/6</f>
        <v>80.175009922287003</v>
      </c>
      <c r="O33" s="184">
        <f>SUM(M33:M38)/6</f>
        <v>-22.220972222222219</v>
      </c>
    </row>
    <row r="34" spans="1:15" ht="18.75" x14ac:dyDescent="0.3">
      <c r="A34" s="3" t="s">
        <v>63</v>
      </c>
      <c r="B34" s="57" t="s">
        <v>6</v>
      </c>
      <c r="C34" s="57"/>
      <c r="D34" s="30">
        <v>74</v>
      </c>
      <c r="E34" s="31">
        <v>66.875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95.794392523364493</v>
      </c>
      <c r="K34" s="17">
        <f t="shared" si="2"/>
        <v>-2.8125</v>
      </c>
      <c r="L34" s="20">
        <f t="shared" si="3"/>
        <v>86.570945945945937</v>
      </c>
      <c r="M34" s="58">
        <f t="shared" si="7"/>
        <v>-9.9375</v>
      </c>
      <c r="N34" s="187"/>
      <c r="O34" s="184"/>
    </row>
    <row r="35" spans="1:15" ht="18.75" x14ac:dyDescent="0.3">
      <c r="A35" s="3" t="s">
        <v>26</v>
      </c>
      <c r="B35" s="57" t="s">
        <v>6</v>
      </c>
      <c r="C35" s="57" t="s">
        <v>59</v>
      </c>
      <c r="D35" s="30">
        <v>81.333333333333329</v>
      </c>
      <c r="E35" s="31">
        <v>65.650000000000006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100.07616146230008</v>
      </c>
      <c r="K35" s="17">
        <f t="shared" si="2"/>
        <v>4.9999999999997158E-2</v>
      </c>
      <c r="L35" s="20">
        <f t="shared" si="3"/>
        <v>80.778688524590166</v>
      </c>
      <c r="M35" s="58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57" t="s">
        <v>6</v>
      </c>
      <c r="C36" s="57" t="s">
        <v>53</v>
      </c>
      <c r="D36" s="30">
        <v>97.833333333333329</v>
      </c>
      <c r="E36" s="31">
        <v>69.1875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98.915989159891609</v>
      </c>
      <c r="K36" s="17">
        <f t="shared" si="2"/>
        <v>-0.75</v>
      </c>
      <c r="L36" s="20">
        <f t="shared" si="3"/>
        <v>69.95315161839865</v>
      </c>
      <c r="M36" s="58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57" t="s">
        <v>6</v>
      </c>
      <c r="C37" s="57" t="s">
        <v>45</v>
      </c>
      <c r="D37" s="30">
        <v>143.73333333333332</v>
      </c>
      <c r="E37" s="31">
        <v>82.722499999999997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28">
        <f t="shared" si="5"/>
        <v>133.33333333333334</v>
      </c>
      <c r="K37" s="34">
        <f t="shared" si="2"/>
        <v>27.57416666666667</v>
      </c>
      <c r="L37" s="20">
        <f t="shared" si="3"/>
        <v>76.737012987013003</v>
      </c>
      <c r="M37" s="58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57" t="s">
        <v>6</v>
      </c>
      <c r="C38" s="57" t="s">
        <v>41</v>
      </c>
      <c r="D38" s="30">
        <v>150.83333333333334</v>
      </c>
      <c r="E38" s="31">
        <v>96.564999999999998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28">
        <f t="shared" si="5"/>
        <v>126.78247812354373</v>
      </c>
      <c r="K38" s="34">
        <f t="shared" si="2"/>
        <v>25.862499999999997</v>
      </c>
      <c r="L38" s="20">
        <f t="shared" si="3"/>
        <v>81.167403314917124</v>
      </c>
      <c r="M38" s="58">
        <f t="shared" si="7"/>
        <v>-28.405833333333348</v>
      </c>
      <c r="N38" s="187"/>
      <c r="O38" s="184"/>
    </row>
    <row r="39" spans="1:15" ht="18.75" x14ac:dyDescent="0.3">
      <c r="A39" s="3" t="s">
        <v>27</v>
      </c>
      <c r="B39" s="57" t="s">
        <v>6</v>
      </c>
      <c r="C39" s="57"/>
      <c r="D39" s="30">
        <v>107.33333333333333</v>
      </c>
      <c r="E39" s="31">
        <v>94.5</v>
      </c>
      <c r="F39" s="30">
        <v>109</v>
      </c>
      <c r="G39" s="31">
        <v>90.25</v>
      </c>
      <c r="H39" s="32">
        <f t="shared" si="0"/>
        <v>101.55279503105589</v>
      </c>
      <c r="I39" s="6">
        <f t="shared" si="1"/>
        <v>1.6666666666666714</v>
      </c>
      <c r="J39" s="14">
        <f t="shared" si="5"/>
        <v>95.502645502645507</v>
      </c>
      <c r="K39" s="17">
        <f t="shared" si="2"/>
        <v>-4.25</v>
      </c>
      <c r="L39" s="20">
        <f t="shared" si="3"/>
        <v>82.798165137614674</v>
      </c>
      <c r="M39" s="58">
        <f t="shared" si="7"/>
        <v>-18.75</v>
      </c>
      <c r="N39" s="187">
        <f>SUM(L39:L45)/6</f>
        <v>96.423886074155106</v>
      </c>
      <c r="O39" s="184">
        <f>SUM(M39:M45)/6</f>
        <v>-29.652777777777771</v>
      </c>
    </row>
    <row r="40" spans="1:15" ht="18.75" x14ac:dyDescent="0.3">
      <c r="A40" s="3" t="s">
        <v>28</v>
      </c>
      <c r="B40" s="57" t="s">
        <v>6</v>
      </c>
      <c r="C40" s="57"/>
      <c r="D40" s="30">
        <v>99.666666666666671</v>
      </c>
      <c r="E40" s="31">
        <v>91.375</v>
      </c>
      <c r="F40" s="30">
        <v>103</v>
      </c>
      <c r="G40" s="31">
        <v>83.9375</v>
      </c>
      <c r="H40" s="33">
        <f t="shared" si="0"/>
        <v>103.34448160535116</v>
      </c>
      <c r="I40" s="28">
        <f t="shared" si="1"/>
        <v>3.3333333333333286</v>
      </c>
      <c r="J40" s="14">
        <f t="shared" si="5"/>
        <v>91.860465116279073</v>
      </c>
      <c r="K40" s="17">
        <f t="shared" si="2"/>
        <v>-7.4375</v>
      </c>
      <c r="L40" s="20">
        <f t="shared" si="3"/>
        <v>81.492718446601941</v>
      </c>
      <c r="M40" s="58">
        <f t="shared" si="7"/>
        <v>-19.0625</v>
      </c>
      <c r="N40" s="187"/>
      <c r="O40" s="184"/>
    </row>
    <row r="41" spans="1:15" ht="18.75" x14ac:dyDescent="0.3">
      <c r="A41" s="3" t="s">
        <v>29</v>
      </c>
      <c r="B41" s="57" t="s">
        <v>6</v>
      </c>
      <c r="C41" s="57"/>
      <c r="D41" s="30">
        <v>99</v>
      </c>
      <c r="E41" s="31">
        <v>94.25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92.440318302387269</v>
      </c>
      <c r="K41" s="17">
        <f t="shared" si="2"/>
        <v>-7.125</v>
      </c>
      <c r="L41" s="20">
        <f t="shared" si="3"/>
        <v>88.005050505050505</v>
      </c>
      <c r="M41" s="58">
        <f t="shared" si="7"/>
        <v>-11.875</v>
      </c>
      <c r="N41" s="187"/>
      <c r="O41" s="184"/>
    </row>
    <row r="42" spans="1:15" ht="18.75" x14ac:dyDescent="0.3">
      <c r="A42" s="3" t="s">
        <v>30</v>
      </c>
      <c r="B42" s="57" t="s">
        <v>6</v>
      </c>
      <c r="C42" s="57"/>
      <c r="D42" s="30">
        <v>120.33333333333333</v>
      </c>
      <c r="E42" s="31">
        <v>111.875</v>
      </c>
      <c r="F42" s="30">
        <v>146</v>
      </c>
      <c r="G42" s="31">
        <v>110.3125</v>
      </c>
      <c r="H42" s="33">
        <f t="shared" si="0"/>
        <v>121.32963988919667</v>
      </c>
      <c r="I42" s="28">
        <f t="shared" si="1"/>
        <v>25.666666666666671</v>
      </c>
      <c r="J42" s="14">
        <f t="shared" si="5"/>
        <v>98.603351955307261</v>
      </c>
      <c r="K42" s="17">
        <f t="shared" si="2"/>
        <v>-1.5625</v>
      </c>
      <c r="L42" s="20">
        <f t="shared" si="3"/>
        <v>75.55650684931507</v>
      </c>
      <c r="M42" s="58">
        <f t="shared" si="7"/>
        <v>-35.6875</v>
      </c>
      <c r="N42" s="187"/>
      <c r="O42" s="184"/>
    </row>
    <row r="43" spans="1:15" ht="18.75" x14ac:dyDescent="0.3">
      <c r="A43" s="3" t="s">
        <v>64</v>
      </c>
      <c r="B43" s="57" t="s">
        <v>6</v>
      </c>
      <c r="C43" s="57"/>
      <c r="D43" s="30">
        <v>111.33333333333333</v>
      </c>
      <c r="E43" s="31">
        <v>86.025000000000006</v>
      </c>
      <c r="F43" s="30">
        <v>111.33333333333333</v>
      </c>
      <c r="G43" s="31">
        <v>86.125</v>
      </c>
      <c r="H43" s="32">
        <f t="shared" si="0"/>
        <v>100</v>
      </c>
      <c r="I43" s="6">
        <f t="shared" si="1"/>
        <v>0</v>
      </c>
      <c r="J43" s="14">
        <f t="shared" si="5"/>
        <v>100.1162452775356</v>
      </c>
      <c r="K43" s="17">
        <f t="shared" si="2"/>
        <v>9.9999999999994316E-2</v>
      </c>
      <c r="L43" s="20">
        <f t="shared" si="3"/>
        <v>77.357784431137731</v>
      </c>
      <c r="M43" s="58">
        <f t="shared" si="7"/>
        <v>-25.208333333333329</v>
      </c>
      <c r="N43" s="187"/>
      <c r="O43" s="184"/>
    </row>
    <row r="44" spans="1:15" ht="37.5" x14ac:dyDescent="0.3">
      <c r="A44" s="3" t="s">
        <v>31</v>
      </c>
      <c r="B44" s="57" t="s">
        <v>6</v>
      </c>
      <c r="C44" s="57" t="s">
        <v>52</v>
      </c>
      <c r="D44" s="30">
        <v>245.33333333333334</v>
      </c>
      <c r="E44" s="31">
        <v>188.5</v>
      </c>
      <c r="F44" s="30">
        <v>242</v>
      </c>
      <c r="G44" s="31">
        <v>206.5</v>
      </c>
      <c r="H44" s="32">
        <f t="shared" si="0"/>
        <v>98.641304347826093</v>
      </c>
      <c r="I44" s="6">
        <f t="shared" si="1"/>
        <v>-3.3333333333333428</v>
      </c>
      <c r="J44" s="28">
        <f t="shared" si="5"/>
        <v>109.54907161803713</v>
      </c>
      <c r="K44" s="34">
        <f t="shared" si="2"/>
        <v>18</v>
      </c>
      <c r="L44" s="20">
        <f t="shared" si="3"/>
        <v>85.330578512396698</v>
      </c>
      <c r="M44" s="58">
        <f t="shared" si="7"/>
        <v>-35.5</v>
      </c>
      <c r="N44" s="187"/>
      <c r="O44" s="184"/>
    </row>
    <row r="45" spans="1:15" ht="37.5" x14ac:dyDescent="0.3">
      <c r="A45" s="3" t="s">
        <v>46</v>
      </c>
      <c r="B45" s="57" t="s">
        <v>6</v>
      </c>
      <c r="C45" s="57" t="s">
        <v>52</v>
      </c>
      <c r="D45" s="30">
        <v>285.33333333333331</v>
      </c>
      <c r="E45" s="31">
        <v>239.25</v>
      </c>
      <c r="F45" s="30">
        <v>265.33333333333331</v>
      </c>
      <c r="G45" s="31">
        <v>233.5</v>
      </c>
      <c r="H45" s="32">
        <f t="shared" si="0"/>
        <v>92.990654205607484</v>
      </c>
      <c r="I45" s="6">
        <f t="shared" si="1"/>
        <v>-20</v>
      </c>
      <c r="J45" s="14">
        <f t="shared" si="5"/>
        <v>97.596656217345867</v>
      </c>
      <c r="K45" s="17">
        <f t="shared" si="2"/>
        <v>-5.75</v>
      </c>
      <c r="L45" s="20">
        <f t="shared" si="3"/>
        <v>88.002512562814076</v>
      </c>
      <c r="M45" s="58">
        <f t="shared" si="7"/>
        <v>-31.833333333333314</v>
      </c>
      <c r="N45" s="187"/>
      <c r="O45" s="184"/>
    </row>
    <row r="46" spans="1:15" ht="18.75" x14ac:dyDescent="0.3">
      <c r="A46" s="3" t="s">
        <v>32</v>
      </c>
      <c r="B46" s="57" t="s">
        <v>6</v>
      </c>
      <c r="C46" s="57" t="s">
        <v>60</v>
      </c>
      <c r="D46" s="30">
        <v>346.33333333333331</v>
      </c>
      <c r="E46" s="13">
        <v>228.5</v>
      </c>
      <c r="F46" s="30">
        <v>316.33333333333331</v>
      </c>
      <c r="G46" s="13">
        <v>217</v>
      </c>
      <c r="H46" s="32">
        <f t="shared" si="0"/>
        <v>91.33782483156881</v>
      </c>
      <c r="I46" s="6">
        <f t="shared" si="1"/>
        <v>-30</v>
      </c>
      <c r="J46" s="14">
        <f t="shared" si="5"/>
        <v>94.967177242888397</v>
      </c>
      <c r="K46" s="17">
        <f t="shared" si="2"/>
        <v>-11.5</v>
      </c>
      <c r="L46" s="20">
        <f t="shared" si="3"/>
        <v>68.598524762908326</v>
      </c>
      <c r="M46" s="58">
        <f t="shared" si="7"/>
        <v>-99.333333333333314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81.370358896280649</v>
      </c>
      <c r="M47" s="19">
        <f>SUM(M6:M46)/40</f>
        <v>-126.21574999999999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20" sqref="J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60"/>
      <c r="D4" s="175" t="s">
        <v>1</v>
      </c>
      <c r="E4" s="175"/>
      <c r="F4" s="175"/>
      <c r="G4" s="175"/>
      <c r="H4" s="175" t="s">
        <v>78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6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61"/>
      <c r="D6" s="182">
        <v>45911</v>
      </c>
      <c r="E6" s="183"/>
      <c r="F6" s="182">
        <v>45917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2" t="s">
        <v>6</v>
      </c>
      <c r="C7" s="62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59">
        <f t="shared" ref="L7:L46" si="3">G7/F7*100</f>
        <v>0</v>
      </c>
      <c r="M7" s="59">
        <f t="shared" ref="M7:M16" si="4">G7-F7</f>
        <v>-648</v>
      </c>
      <c r="N7" s="187">
        <f>SUM(L7:L12)/5</f>
        <v>80.680962852986966</v>
      </c>
      <c r="O7" s="184">
        <f>SUM(M7:M12)/5</f>
        <v>-259.27499999999998</v>
      </c>
    </row>
    <row r="8" spans="1:15" ht="18.75" x14ac:dyDescent="0.3">
      <c r="A8" s="3" t="s">
        <v>50</v>
      </c>
      <c r="B8" s="62" t="s">
        <v>6</v>
      </c>
      <c r="C8" s="62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59">
        <f t="shared" si="4"/>
        <v>-299.125</v>
      </c>
      <c r="N8" s="187"/>
      <c r="O8" s="184"/>
    </row>
    <row r="9" spans="1:15" ht="18.75" x14ac:dyDescent="0.3">
      <c r="A9" s="3" t="s">
        <v>10</v>
      </c>
      <c r="B9" s="62" t="s">
        <v>6</v>
      </c>
      <c r="C9" s="62"/>
      <c r="D9" s="30">
        <v>381.66666666666669</v>
      </c>
      <c r="E9" s="31">
        <v>244</v>
      </c>
      <c r="F9" s="30">
        <v>393</v>
      </c>
      <c r="G9" s="31">
        <v>244</v>
      </c>
      <c r="H9" s="32">
        <f t="shared" si="0"/>
        <v>102.96943231441047</v>
      </c>
      <c r="I9" s="6">
        <f t="shared" si="1"/>
        <v>11.333333333333314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59">
        <f t="shared" si="4"/>
        <v>-149</v>
      </c>
      <c r="N9" s="187"/>
      <c r="O9" s="184"/>
    </row>
    <row r="10" spans="1:15" ht="18.75" x14ac:dyDescent="0.3">
      <c r="A10" s="3" t="s">
        <v>7</v>
      </c>
      <c r="B10" s="62" t="s">
        <v>6</v>
      </c>
      <c r="C10" s="62"/>
      <c r="D10" s="30">
        <v>494</v>
      </c>
      <c r="E10" s="31">
        <v>455.75</v>
      </c>
      <c r="F10" s="30">
        <v>485</v>
      </c>
      <c r="G10" s="31">
        <v>455.75</v>
      </c>
      <c r="H10" s="32">
        <f t="shared" si="0"/>
        <v>98.178137651821856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59">
        <f t="shared" si="4"/>
        <v>-29.25</v>
      </c>
      <c r="N10" s="187"/>
      <c r="O10" s="184"/>
    </row>
    <row r="11" spans="1:15" ht="18.75" x14ac:dyDescent="0.3">
      <c r="A11" s="3" t="s">
        <v>11</v>
      </c>
      <c r="B11" s="62" t="s">
        <v>6</v>
      </c>
      <c r="C11" s="62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59">
        <f t="shared" si="4"/>
        <v>-31.75</v>
      </c>
      <c r="N11" s="187"/>
      <c r="O11" s="184"/>
    </row>
    <row r="12" spans="1:15" ht="18.75" x14ac:dyDescent="0.3">
      <c r="A12" s="3" t="s">
        <v>12</v>
      </c>
      <c r="B12" s="62" t="s">
        <v>6</v>
      </c>
      <c r="C12" s="62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9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62" t="s">
        <v>6</v>
      </c>
      <c r="C13" s="62" t="s">
        <v>51</v>
      </c>
      <c r="D13" s="30">
        <v>150.33333333333334</v>
      </c>
      <c r="E13" s="31">
        <v>102.875</v>
      </c>
      <c r="F13" s="30">
        <v>178.66666666666666</v>
      </c>
      <c r="G13" s="31">
        <v>102.875</v>
      </c>
      <c r="H13" s="33">
        <f t="shared" si="0"/>
        <v>118.84700665188468</v>
      </c>
      <c r="I13" s="27">
        <f t="shared" si="1"/>
        <v>28.333333333333314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59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2" t="s">
        <v>6</v>
      </c>
      <c r="C14" s="62"/>
      <c r="D14" s="30">
        <v>447.5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62.011173184357538</v>
      </c>
      <c r="I14" s="11">
        <f t="shared" si="1"/>
        <v>-170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59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2" t="s">
        <v>6</v>
      </c>
      <c r="C15" s="62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59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2" t="s">
        <v>6</v>
      </c>
      <c r="C16" s="62" t="s">
        <v>65</v>
      </c>
      <c r="D16" s="30">
        <v>1213.6666666666667</v>
      </c>
      <c r="E16" s="31">
        <v>902.15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133.33333333333331</v>
      </c>
      <c r="K16" s="17">
        <f t="shared" si="2"/>
        <v>300.71666666666658</v>
      </c>
      <c r="L16" s="20">
        <f t="shared" si="3"/>
        <v>99.110134578412513</v>
      </c>
      <c r="M16" s="59">
        <f t="shared" si="4"/>
        <v>-10.800000000000182</v>
      </c>
      <c r="N16" s="187">
        <f>SUM(L16:L22)/7</f>
        <v>88.212947666495893</v>
      </c>
      <c r="O16" s="184">
        <f>SUM(M16:M22)/7</f>
        <v>-67.76035714285716</v>
      </c>
    </row>
    <row r="17" spans="1:15" ht="18.75" x14ac:dyDescent="0.3">
      <c r="A17" s="3" t="s">
        <v>35</v>
      </c>
      <c r="B17" s="62" t="s">
        <v>8</v>
      </c>
      <c r="C17" s="6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59">
        <f>G18-F18</f>
        <v>-77.237500000000011</v>
      </c>
      <c r="N17" s="187"/>
      <c r="O17" s="184"/>
    </row>
    <row r="18" spans="1:15" ht="18.75" x14ac:dyDescent="0.3">
      <c r="A18" s="3" t="s">
        <v>36</v>
      </c>
      <c r="B18" s="62" t="s">
        <v>6</v>
      </c>
      <c r="C18" s="62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59">
        <f t="shared" ref="M18:M27" si="6">G18-F18</f>
        <v>-77.237500000000011</v>
      </c>
      <c r="N18" s="187"/>
      <c r="O18" s="184"/>
    </row>
    <row r="19" spans="1:15" ht="37.5" x14ac:dyDescent="0.3">
      <c r="A19" s="3" t="s">
        <v>37</v>
      </c>
      <c r="B19" s="62" t="s">
        <v>6</v>
      </c>
      <c r="C19" s="62" t="s">
        <v>52</v>
      </c>
      <c r="D19" s="30">
        <v>636.66666666666663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99.548167539267013</v>
      </c>
      <c r="I19" s="6">
        <f t="shared" si="1"/>
        <v>-2.8766666666666652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59">
        <f t="shared" si="6"/>
        <v>-133.98499999999996</v>
      </c>
      <c r="N19" s="187"/>
      <c r="O19" s="184"/>
    </row>
    <row r="20" spans="1:15" ht="38.25" customHeight="1" x14ac:dyDescent="0.3">
      <c r="A20" s="3" t="s">
        <v>38</v>
      </c>
      <c r="B20" s="62" t="s">
        <v>6</v>
      </c>
      <c r="C20" s="62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59">
        <f t="shared" si="6"/>
        <v>47</v>
      </c>
      <c r="N20" s="187"/>
      <c r="O20" s="184"/>
    </row>
    <row r="21" spans="1:15" ht="37.5" x14ac:dyDescent="0.3">
      <c r="A21" s="3" t="s">
        <v>16</v>
      </c>
      <c r="B21" s="62" t="s">
        <v>8</v>
      </c>
      <c r="C21" s="62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9">
        <f t="shared" si="6"/>
        <v>-11.083333333333343</v>
      </c>
      <c r="N21" s="187"/>
      <c r="O21" s="184"/>
    </row>
    <row r="22" spans="1:15" ht="18.75" x14ac:dyDescent="0.3">
      <c r="A22" s="3" t="s">
        <v>39</v>
      </c>
      <c r="B22" s="62" t="s">
        <v>6</v>
      </c>
      <c r="C22" s="62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59">
        <f t="shared" si="6"/>
        <v>-210.97916666666663</v>
      </c>
      <c r="N22" s="187"/>
      <c r="O22" s="184"/>
    </row>
    <row r="23" spans="1:15" ht="18.75" x14ac:dyDescent="0.3">
      <c r="A23" s="3" t="s">
        <v>17</v>
      </c>
      <c r="B23" s="62" t="s">
        <v>9</v>
      </c>
      <c r="C23" s="62"/>
      <c r="D23" s="30">
        <v>156</v>
      </c>
      <c r="E23" s="31">
        <v>148.75</v>
      </c>
      <c r="F23" s="30">
        <v>151.33333333333334</v>
      </c>
      <c r="G23" s="31">
        <v>148.75</v>
      </c>
      <c r="H23" s="32">
        <f t="shared" si="0"/>
        <v>97.008547008547026</v>
      </c>
      <c r="I23" s="6">
        <f t="shared" si="1"/>
        <v>-4.6666666666666572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59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2" t="s">
        <v>6</v>
      </c>
      <c r="C24" s="62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59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2" t="s">
        <v>6</v>
      </c>
      <c r="C25" s="62" t="s">
        <v>54</v>
      </c>
      <c r="D25" s="30">
        <v>332.66666666666669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90.681362725450896</v>
      </c>
      <c r="I25" s="6">
        <f t="shared" si="1"/>
        <v>-31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59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2" t="s">
        <v>6</v>
      </c>
      <c r="C26" s="62" t="s">
        <v>55</v>
      </c>
      <c r="D26" s="30">
        <v>358.66666666666669</v>
      </c>
      <c r="E26" s="31">
        <v>330.73750000000001</v>
      </c>
      <c r="F26" s="30">
        <v>327</v>
      </c>
      <c r="G26" s="31">
        <v>330.73750000000001</v>
      </c>
      <c r="H26" s="32">
        <f t="shared" si="0"/>
        <v>91.171003717472104</v>
      </c>
      <c r="I26" s="6">
        <f t="shared" si="1"/>
        <v>-31.666666666666686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59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2" t="s">
        <v>6</v>
      </c>
      <c r="C27" s="62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59">
        <f t="shared" si="6"/>
        <v>-229.25</v>
      </c>
      <c r="N27" s="18"/>
      <c r="O27" s="2"/>
    </row>
    <row r="28" spans="1:15" ht="18.75" x14ac:dyDescent="0.3">
      <c r="A28" s="3" t="s">
        <v>21</v>
      </c>
      <c r="B28" s="62" t="s">
        <v>6</v>
      </c>
      <c r="C28" s="62"/>
      <c r="D28" s="30">
        <v>58</v>
      </c>
      <c r="E28" s="31">
        <v>45.7</v>
      </c>
      <c r="F28" s="30">
        <v>48</v>
      </c>
      <c r="G28" s="31">
        <v>45.7</v>
      </c>
      <c r="H28" s="32">
        <f t="shared" si="0"/>
        <v>82.758620689655174</v>
      </c>
      <c r="I28" s="6">
        <f t="shared" si="1"/>
        <v>-10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59">
        <f>G29-F29</f>
        <v>-944.40333333333319</v>
      </c>
      <c r="N28" s="18"/>
      <c r="O28" s="2"/>
    </row>
    <row r="29" spans="1:15" ht="18.75" x14ac:dyDescent="0.3">
      <c r="A29" s="3" t="s">
        <v>22</v>
      </c>
      <c r="B29" s="62" t="s">
        <v>6</v>
      </c>
      <c r="C29" s="6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59">
        <f>G29-F29</f>
        <v>-944.40333333333319</v>
      </c>
      <c r="N29" s="18"/>
      <c r="O29" s="2"/>
    </row>
    <row r="30" spans="1:15" ht="18.75" x14ac:dyDescent="0.3">
      <c r="A30" s="3" t="s">
        <v>23</v>
      </c>
      <c r="B30" s="62" t="s">
        <v>6</v>
      </c>
      <c r="C30" s="62" t="s">
        <v>58</v>
      </c>
      <c r="D30" s="30">
        <v>64.333333333333329</v>
      </c>
      <c r="E30" s="31">
        <v>61.1875</v>
      </c>
      <c r="F30" s="30">
        <v>61.333333333333336</v>
      </c>
      <c r="G30" s="31">
        <v>61.1875</v>
      </c>
      <c r="H30" s="32">
        <f t="shared" si="0"/>
        <v>95.336787564766851</v>
      </c>
      <c r="I30" s="6">
        <f t="shared" si="1"/>
        <v>-2.9999999999999929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59">
        <f>G31-F31</f>
        <v>-14.666666666666671</v>
      </c>
      <c r="N30" s="18"/>
      <c r="O30" s="2"/>
    </row>
    <row r="31" spans="1:15" ht="37.5" x14ac:dyDescent="0.3">
      <c r="A31" s="3" t="s">
        <v>24</v>
      </c>
      <c r="B31" s="62" t="s">
        <v>6</v>
      </c>
      <c r="C31" s="62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9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62" t="s">
        <v>6</v>
      </c>
      <c r="C32" s="62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9">
        <f t="shared" si="3"/>
        <v>87.829864835872144</v>
      </c>
      <c r="M32" s="59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62" t="s">
        <v>6</v>
      </c>
      <c r="C33" s="62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59">
        <f t="shared" si="7"/>
        <v>-16.516666666666666</v>
      </c>
      <c r="N33" s="187">
        <f>SUM(L33:L38)/6</f>
        <v>80.456665042665634</v>
      </c>
      <c r="O33" s="184">
        <f>SUM(M33:M38)/6</f>
        <v>-21.943194444444444</v>
      </c>
    </row>
    <row r="34" spans="1:15" ht="18.75" x14ac:dyDescent="0.3">
      <c r="A34" s="3" t="s">
        <v>63</v>
      </c>
      <c r="B34" s="62" t="s">
        <v>6</v>
      </c>
      <c r="C34" s="62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59">
        <f t="shared" si="7"/>
        <v>-9.9375</v>
      </c>
      <c r="N34" s="187"/>
      <c r="O34" s="184"/>
    </row>
    <row r="35" spans="1:15" ht="18.75" x14ac:dyDescent="0.3">
      <c r="A35" s="3" t="s">
        <v>26</v>
      </c>
      <c r="B35" s="62" t="s">
        <v>6</v>
      </c>
      <c r="C35" s="62" t="s">
        <v>59</v>
      </c>
      <c r="D35" s="30">
        <v>81.333333333333329</v>
      </c>
      <c r="E35" s="31">
        <v>65.7</v>
      </c>
      <c r="F35" s="30">
        <v>79.666666666666671</v>
      </c>
      <c r="G35" s="31">
        <v>65.7</v>
      </c>
      <c r="H35" s="32">
        <f t="shared" si="0"/>
        <v>97.950819672131161</v>
      </c>
      <c r="I35" s="6">
        <f t="shared" si="1"/>
        <v>-1.6666666666666572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59">
        <f t="shared" si="7"/>
        <v>-13.966666666666669</v>
      </c>
      <c r="N35" s="187"/>
      <c r="O35" s="184"/>
    </row>
    <row r="36" spans="1:15" ht="18.75" x14ac:dyDescent="0.3">
      <c r="A36" s="3" t="s">
        <v>42</v>
      </c>
      <c r="B36" s="62" t="s">
        <v>6</v>
      </c>
      <c r="C36" s="62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59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62" t="s">
        <v>6</v>
      </c>
      <c r="C37" s="62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59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62" t="s">
        <v>6</v>
      </c>
      <c r="C38" s="62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59">
        <f t="shared" si="7"/>
        <v>-28.405833333333348</v>
      </c>
      <c r="N38" s="187"/>
      <c r="O38" s="184"/>
    </row>
    <row r="39" spans="1:15" ht="18.75" x14ac:dyDescent="0.3">
      <c r="A39" s="3" t="s">
        <v>27</v>
      </c>
      <c r="B39" s="62" t="s">
        <v>6</v>
      </c>
      <c r="C39" s="62"/>
      <c r="D39" s="30">
        <v>109</v>
      </c>
      <c r="E39" s="31">
        <v>90.25</v>
      </c>
      <c r="F39" s="30">
        <v>107.33333333333333</v>
      </c>
      <c r="G39" s="31">
        <v>90.25</v>
      </c>
      <c r="H39" s="32">
        <f t="shared" si="0"/>
        <v>98.470948012232412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59">
        <f t="shared" si="7"/>
        <v>-17.083333333333329</v>
      </c>
      <c r="N39" s="187">
        <f>SUM(L39:L45)/6</f>
        <v>99.64583237349531</v>
      </c>
      <c r="O39" s="184">
        <f>SUM(M39:M45)/6</f>
        <v>-27.96875</v>
      </c>
    </row>
    <row r="40" spans="1:15" ht="18.75" x14ac:dyDescent="0.3">
      <c r="A40" s="3" t="s">
        <v>28</v>
      </c>
      <c r="B40" s="62" t="s">
        <v>6</v>
      </c>
      <c r="C40" s="62"/>
      <c r="D40" s="30">
        <v>103</v>
      </c>
      <c r="E40" s="31">
        <v>90.625</v>
      </c>
      <c r="F40" s="30">
        <v>103</v>
      </c>
      <c r="G40" s="31">
        <v>90.625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87.985436893203882</v>
      </c>
      <c r="M40" s="59">
        <f t="shared" si="7"/>
        <v>-12.375</v>
      </c>
      <c r="N40" s="187"/>
      <c r="O40" s="184"/>
    </row>
    <row r="41" spans="1:15" ht="18.75" x14ac:dyDescent="0.3">
      <c r="A41" s="3" t="s">
        <v>29</v>
      </c>
      <c r="B41" s="62" t="s">
        <v>6</v>
      </c>
      <c r="C41" s="62"/>
      <c r="D41" s="30">
        <v>94</v>
      </c>
      <c r="E41" s="31">
        <v>87.125</v>
      </c>
      <c r="F41" s="30">
        <v>99</v>
      </c>
      <c r="G41" s="31">
        <v>87.125</v>
      </c>
      <c r="H41" s="33">
        <f t="shared" si="0"/>
        <v>105.31914893617021</v>
      </c>
      <c r="I41" s="28">
        <f t="shared" si="1"/>
        <v>5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59">
        <f t="shared" si="7"/>
        <v>-11.875</v>
      </c>
      <c r="N41" s="187"/>
      <c r="O41" s="184"/>
    </row>
    <row r="42" spans="1:15" ht="18.75" x14ac:dyDescent="0.3">
      <c r="A42" s="3" t="s">
        <v>30</v>
      </c>
      <c r="B42" s="62" t="s">
        <v>6</v>
      </c>
      <c r="C42" s="62"/>
      <c r="D42" s="30">
        <v>122.66666666666667</v>
      </c>
      <c r="E42" s="31">
        <v>104.1875</v>
      </c>
      <c r="F42" s="30">
        <v>125</v>
      </c>
      <c r="G42" s="31">
        <v>104.1875</v>
      </c>
      <c r="H42" s="32">
        <f t="shared" si="0"/>
        <v>101.90217391304348</v>
      </c>
      <c r="I42" s="6">
        <f t="shared" si="1"/>
        <v>2.3333333333333286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59">
        <f t="shared" si="7"/>
        <v>-20.8125</v>
      </c>
      <c r="N42" s="187"/>
      <c r="O42" s="184"/>
    </row>
    <row r="43" spans="1:15" ht="18.75" x14ac:dyDescent="0.3">
      <c r="A43" s="3" t="s">
        <v>64</v>
      </c>
      <c r="B43" s="62" t="s">
        <v>6</v>
      </c>
      <c r="C43" s="62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59">
        <f t="shared" si="7"/>
        <v>-32.833333333333329</v>
      </c>
      <c r="N43" s="187"/>
      <c r="O43" s="184"/>
    </row>
    <row r="44" spans="1:15" ht="37.5" x14ac:dyDescent="0.3">
      <c r="A44" s="3" t="s">
        <v>31</v>
      </c>
      <c r="B44" s="62" t="s">
        <v>6</v>
      </c>
      <c r="C44" s="62" t="s">
        <v>52</v>
      </c>
      <c r="D44" s="30">
        <v>242</v>
      </c>
      <c r="E44" s="31">
        <v>204.33333333333334</v>
      </c>
      <c r="F44" s="30">
        <v>184.5</v>
      </c>
      <c r="G44" s="31">
        <v>204.33333333333334</v>
      </c>
      <c r="H44" s="32">
        <f t="shared" si="0"/>
        <v>76.239669421487605</v>
      </c>
      <c r="I44" s="6">
        <f t="shared" si="1"/>
        <v>-57.5</v>
      </c>
      <c r="J44" s="14">
        <f t="shared" si="5"/>
        <v>100</v>
      </c>
      <c r="K44" s="17">
        <f t="shared" si="2"/>
        <v>0</v>
      </c>
      <c r="L44" s="20">
        <f t="shared" si="3"/>
        <v>110.74977416440832</v>
      </c>
      <c r="M44" s="59">
        <f t="shared" si="7"/>
        <v>19.833333333333343</v>
      </c>
      <c r="N44" s="187"/>
      <c r="O44" s="184"/>
    </row>
    <row r="45" spans="1:15" ht="37.5" x14ac:dyDescent="0.3">
      <c r="A45" s="3" t="s">
        <v>46</v>
      </c>
      <c r="B45" s="62" t="s">
        <v>6</v>
      </c>
      <c r="C45" s="62" t="s">
        <v>52</v>
      </c>
      <c r="D45" s="30">
        <v>305.33333333333331</v>
      </c>
      <c r="E45" s="31">
        <v>253</v>
      </c>
      <c r="F45" s="30">
        <v>345.66666666666669</v>
      </c>
      <c r="G45" s="31">
        <v>253</v>
      </c>
      <c r="H45" s="33">
        <f t="shared" si="0"/>
        <v>113.20960698689957</v>
      </c>
      <c r="I45" s="28">
        <f t="shared" si="1"/>
        <v>40.333333333333371</v>
      </c>
      <c r="J45" s="14">
        <f t="shared" si="5"/>
        <v>100</v>
      </c>
      <c r="K45" s="17">
        <f t="shared" si="2"/>
        <v>0</v>
      </c>
      <c r="L45" s="20">
        <f t="shared" si="3"/>
        <v>73.19189971070395</v>
      </c>
      <c r="M45" s="59">
        <f t="shared" si="7"/>
        <v>-92.666666666666686</v>
      </c>
      <c r="N45" s="187"/>
      <c r="O45" s="184"/>
    </row>
    <row r="46" spans="1:15" ht="18.75" x14ac:dyDescent="0.3">
      <c r="A46" s="3" t="s">
        <v>32</v>
      </c>
      <c r="B46" s="62" t="s">
        <v>6</v>
      </c>
      <c r="C46" s="62" t="s">
        <v>60</v>
      </c>
      <c r="D46" s="30">
        <v>279.66666666666669</v>
      </c>
      <c r="E46" s="13">
        <v>217</v>
      </c>
      <c r="F46" s="30">
        <v>287.33333333333331</v>
      </c>
      <c r="G46" s="13">
        <v>217</v>
      </c>
      <c r="H46" s="32">
        <f t="shared" si="0"/>
        <v>102.74135876042907</v>
      </c>
      <c r="I46" s="6">
        <f t="shared" si="1"/>
        <v>7.6666666666666288</v>
      </c>
      <c r="J46" s="14">
        <f t="shared" si="5"/>
        <v>100</v>
      </c>
      <c r="K46" s="17">
        <f t="shared" si="2"/>
        <v>0</v>
      </c>
      <c r="L46" s="20">
        <f t="shared" si="3"/>
        <v>75.522041763341079</v>
      </c>
      <c r="M46" s="59">
        <f t="shared" si="7"/>
        <v>-70.333333333333314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83.975978405658935</v>
      </c>
      <c r="M47" s="19">
        <f>SUM(M6:M46)/40</f>
        <v>-114.87685416666663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16" sqref="G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64"/>
      <c r="D4" s="175" t="s">
        <v>1</v>
      </c>
      <c r="E4" s="175"/>
      <c r="F4" s="175"/>
      <c r="G4" s="175"/>
      <c r="H4" s="175" t="s">
        <v>79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6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65"/>
      <c r="D6" s="188">
        <v>45917</v>
      </c>
      <c r="E6" s="189"/>
      <c r="F6" s="182">
        <v>45924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6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6" t="s">
        <v>6</v>
      </c>
      <c r="C7" s="66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63">
        <f t="shared" ref="L7:L46" si="3">G7/F7*100</f>
        <v>0</v>
      </c>
      <c r="M7" s="63">
        <f t="shared" ref="M7:M16" si="4">G7-F7</f>
        <v>-648</v>
      </c>
      <c r="N7" s="187">
        <f>SUM(L7:L12)/5</f>
        <v>80.680962852986966</v>
      </c>
      <c r="O7" s="184">
        <f>SUM(M7:M12)/5</f>
        <v>-259.27499999999998</v>
      </c>
    </row>
    <row r="8" spans="1:15" ht="18.75" x14ac:dyDescent="0.3">
      <c r="A8" s="3" t="s">
        <v>50</v>
      </c>
      <c r="B8" s="66" t="s">
        <v>6</v>
      </c>
      <c r="C8" s="66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63">
        <f t="shared" si="4"/>
        <v>-299.125</v>
      </c>
      <c r="N8" s="187"/>
      <c r="O8" s="184"/>
    </row>
    <row r="9" spans="1:15" ht="18.75" x14ac:dyDescent="0.3">
      <c r="A9" s="3" t="s">
        <v>10</v>
      </c>
      <c r="B9" s="66" t="s">
        <v>6</v>
      </c>
      <c r="C9" s="66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63">
        <f t="shared" si="4"/>
        <v>-149</v>
      </c>
      <c r="N9" s="187"/>
      <c r="O9" s="184"/>
    </row>
    <row r="10" spans="1:15" ht="18.75" x14ac:dyDescent="0.3">
      <c r="A10" s="3" t="s">
        <v>7</v>
      </c>
      <c r="B10" s="66" t="s">
        <v>6</v>
      </c>
      <c r="C10" s="66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63">
        <f t="shared" si="4"/>
        <v>-29.25</v>
      </c>
      <c r="N10" s="187"/>
      <c r="O10" s="184"/>
    </row>
    <row r="11" spans="1:15" ht="18.75" x14ac:dyDescent="0.3">
      <c r="A11" s="3" t="s">
        <v>11</v>
      </c>
      <c r="B11" s="66" t="s">
        <v>6</v>
      </c>
      <c r="C11" s="66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63">
        <f t="shared" si="4"/>
        <v>-31.75</v>
      </c>
      <c r="N11" s="187"/>
      <c r="O11" s="184"/>
    </row>
    <row r="12" spans="1:15" ht="18.75" x14ac:dyDescent="0.3">
      <c r="A12" s="3" t="s">
        <v>12</v>
      </c>
      <c r="B12" s="66" t="s">
        <v>6</v>
      </c>
      <c r="C12" s="66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63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66" t="s">
        <v>6</v>
      </c>
      <c r="C13" s="66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63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6" t="s">
        <v>6</v>
      </c>
      <c r="C14" s="66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63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6" t="s">
        <v>6</v>
      </c>
      <c r="C15" s="66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63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6" t="s">
        <v>6</v>
      </c>
      <c r="C16" s="66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63">
        <f t="shared" si="4"/>
        <v>-10.800000000000182</v>
      </c>
      <c r="N16" s="187">
        <f>SUM(L16:L22)/7</f>
        <v>88.212947666495893</v>
      </c>
      <c r="O16" s="184">
        <f>SUM(M16:M22)/7</f>
        <v>-67.76035714285716</v>
      </c>
    </row>
    <row r="17" spans="1:15" ht="18.75" x14ac:dyDescent="0.3">
      <c r="A17" s="3" t="s">
        <v>35</v>
      </c>
      <c r="B17" s="66" t="s">
        <v>8</v>
      </c>
      <c r="C17" s="66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63">
        <f>G18-F18</f>
        <v>-77.237500000000011</v>
      </c>
      <c r="N17" s="187"/>
      <c r="O17" s="184"/>
    </row>
    <row r="18" spans="1:15" ht="18.75" x14ac:dyDescent="0.3">
      <c r="A18" s="3" t="s">
        <v>36</v>
      </c>
      <c r="B18" s="66" t="s">
        <v>6</v>
      </c>
      <c r="C18" s="66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63">
        <f t="shared" ref="M18:M27" si="6">G18-F18</f>
        <v>-77.237500000000011</v>
      </c>
      <c r="N18" s="187"/>
      <c r="O18" s="184"/>
    </row>
    <row r="19" spans="1:15" ht="37.5" x14ac:dyDescent="0.3">
      <c r="A19" s="3" t="s">
        <v>37</v>
      </c>
      <c r="B19" s="66" t="s">
        <v>6</v>
      </c>
      <c r="C19" s="66" t="s">
        <v>52</v>
      </c>
      <c r="D19" s="30">
        <v>633.79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63">
        <f t="shared" si="6"/>
        <v>-133.98499999999996</v>
      </c>
      <c r="N19" s="187"/>
      <c r="O19" s="184"/>
    </row>
    <row r="20" spans="1:15" ht="38.25" customHeight="1" x14ac:dyDescent="0.3">
      <c r="A20" s="3" t="s">
        <v>38</v>
      </c>
      <c r="B20" s="66" t="s">
        <v>6</v>
      </c>
      <c r="C20" s="66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63">
        <f t="shared" si="6"/>
        <v>47</v>
      </c>
      <c r="N20" s="187"/>
      <c r="O20" s="184"/>
    </row>
    <row r="21" spans="1:15" ht="37.5" x14ac:dyDescent="0.3">
      <c r="A21" s="3" t="s">
        <v>16</v>
      </c>
      <c r="B21" s="66" t="s">
        <v>8</v>
      </c>
      <c r="C21" s="66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63">
        <f t="shared" si="6"/>
        <v>-11.083333333333343</v>
      </c>
      <c r="N21" s="187"/>
      <c r="O21" s="184"/>
    </row>
    <row r="22" spans="1:15" ht="18.75" x14ac:dyDescent="0.3">
      <c r="A22" s="3" t="s">
        <v>39</v>
      </c>
      <c r="B22" s="66" t="s">
        <v>6</v>
      </c>
      <c r="C22" s="66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63">
        <f t="shared" si="6"/>
        <v>-210.97916666666663</v>
      </c>
      <c r="N22" s="187"/>
      <c r="O22" s="184"/>
    </row>
    <row r="23" spans="1:15" ht="18.75" x14ac:dyDescent="0.3">
      <c r="A23" s="3" t="s">
        <v>17</v>
      </c>
      <c r="B23" s="66" t="s">
        <v>9</v>
      </c>
      <c r="C23" s="66"/>
      <c r="D23" s="30">
        <v>151.33333333333334</v>
      </c>
      <c r="E23" s="31">
        <v>148.75</v>
      </c>
      <c r="F23" s="30">
        <v>151.33333333333334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63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6" t="s">
        <v>6</v>
      </c>
      <c r="C24" s="66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63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6" t="s">
        <v>6</v>
      </c>
      <c r="C25" s="66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63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6" t="s">
        <v>6</v>
      </c>
      <c r="C26" s="66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63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6" t="s">
        <v>6</v>
      </c>
      <c r="C27" s="66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63">
        <f t="shared" si="6"/>
        <v>-229.25</v>
      </c>
      <c r="N27" s="18"/>
      <c r="O27" s="2"/>
    </row>
    <row r="28" spans="1:15" ht="18.75" x14ac:dyDescent="0.3">
      <c r="A28" s="3" t="s">
        <v>21</v>
      </c>
      <c r="B28" s="66" t="s">
        <v>6</v>
      </c>
      <c r="C28" s="66"/>
      <c r="D28" s="30">
        <v>48</v>
      </c>
      <c r="E28" s="31">
        <v>45.7</v>
      </c>
      <c r="F28" s="30">
        <v>48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63">
        <f>G29-F29</f>
        <v>-944.40333333333319</v>
      </c>
      <c r="N28" s="18"/>
      <c r="O28" s="2"/>
    </row>
    <row r="29" spans="1:15" ht="18.75" x14ac:dyDescent="0.3">
      <c r="A29" s="3" t="s">
        <v>22</v>
      </c>
      <c r="B29" s="66" t="s">
        <v>6</v>
      </c>
      <c r="C29" s="66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63">
        <f>G29-F29</f>
        <v>-944.40333333333319</v>
      </c>
      <c r="N29" s="18"/>
      <c r="O29" s="2"/>
    </row>
    <row r="30" spans="1:15" ht="18.75" x14ac:dyDescent="0.3">
      <c r="A30" s="3" t="s">
        <v>23</v>
      </c>
      <c r="B30" s="66" t="s">
        <v>6</v>
      </c>
      <c r="C30" s="66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63">
        <f>G31-F31</f>
        <v>-14.666666666666671</v>
      </c>
      <c r="N30" s="18"/>
      <c r="O30" s="2"/>
    </row>
    <row r="31" spans="1:15" ht="37.5" x14ac:dyDescent="0.3">
      <c r="A31" s="3" t="s">
        <v>24</v>
      </c>
      <c r="B31" s="66" t="s">
        <v>6</v>
      </c>
      <c r="C31" s="66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63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66" t="s">
        <v>6</v>
      </c>
      <c r="C32" s="66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63">
        <f t="shared" si="3"/>
        <v>87.829864835872144</v>
      </c>
      <c r="M32" s="63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66" t="s">
        <v>6</v>
      </c>
      <c r="C33" s="66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63">
        <f t="shared" si="7"/>
        <v>-16.516666666666666</v>
      </c>
      <c r="N33" s="187">
        <f>SUM(L33:L38)/6</f>
        <v>80.456665042665634</v>
      </c>
      <c r="O33" s="184">
        <f>SUM(M33:M38)/6</f>
        <v>-21.943194444444444</v>
      </c>
    </row>
    <row r="34" spans="1:15" ht="18.75" x14ac:dyDescent="0.3">
      <c r="A34" s="3" t="s">
        <v>63</v>
      </c>
      <c r="B34" s="66" t="s">
        <v>6</v>
      </c>
      <c r="C34" s="66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63">
        <f t="shared" si="7"/>
        <v>-9.9375</v>
      </c>
      <c r="N34" s="187"/>
      <c r="O34" s="184"/>
    </row>
    <row r="35" spans="1:15" ht="18.75" x14ac:dyDescent="0.3">
      <c r="A35" s="3" t="s">
        <v>26</v>
      </c>
      <c r="B35" s="66" t="s">
        <v>6</v>
      </c>
      <c r="C35" s="66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63">
        <f t="shared" si="7"/>
        <v>-13.966666666666669</v>
      </c>
      <c r="N35" s="187"/>
      <c r="O35" s="184"/>
    </row>
    <row r="36" spans="1:15" ht="18.75" x14ac:dyDescent="0.3">
      <c r="A36" s="3" t="s">
        <v>42</v>
      </c>
      <c r="B36" s="66" t="s">
        <v>6</v>
      </c>
      <c r="C36" s="66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63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66" t="s">
        <v>6</v>
      </c>
      <c r="C37" s="66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63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66" t="s">
        <v>6</v>
      </c>
      <c r="C38" s="66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63">
        <f t="shared" si="7"/>
        <v>-28.405833333333348</v>
      </c>
      <c r="N38" s="187"/>
      <c r="O38" s="184"/>
    </row>
    <row r="39" spans="1:15" ht="18.75" x14ac:dyDescent="0.3">
      <c r="A39" s="3" t="s">
        <v>27</v>
      </c>
      <c r="B39" s="66" t="s">
        <v>6</v>
      </c>
      <c r="C39" s="66"/>
      <c r="D39" s="30">
        <v>107.33333333333333</v>
      </c>
      <c r="E39" s="31">
        <v>90.25</v>
      </c>
      <c r="F39" s="30">
        <v>107.33333333333333</v>
      </c>
      <c r="G39" s="31">
        <v>90.25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63">
        <f t="shared" si="7"/>
        <v>-17.083333333333329</v>
      </c>
      <c r="N39" s="187">
        <f>SUM(L39:L45)/6</f>
        <v>95.775783497998574</v>
      </c>
      <c r="O39" s="184">
        <f>SUM(M39:M45)/6</f>
        <v>-41.219305555555557</v>
      </c>
    </row>
    <row r="40" spans="1:15" ht="18.75" x14ac:dyDescent="0.3">
      <c r="A40" s="3" t="s">
        <v>28</v>
      </c>
      <c r="B40" s="66" t="s">
        <v>6</v>
      </c>
      <c r="C40" s="66"/>
      <c r="D40" s="30">
        <v>103</v>
      </c>
      <c r="E40" s="31">
        <v>90.625</v>
      </c>
      <c r="F40" s="30">
        <v>109</v>
      </c>
      <c r="G40" s="31">
        <v>90.625</v>
      </c>
      <c r="H40" s="32">
        <f t="shared" si="0"/>
        <v>105.8252427184466</v>
      </c>
      <c r="I40" s="6">
        <f t="shared" si="1"/>
        <v>6</v>
      </c>
      <c r="J40" s="14">
        <f t="shared" si="5"/>
        <v>100</v>
      </c>
      <c r="K40" s="17">
        <f t="shared" si="2"/>
        <v>0</v>
      </c>
      <c r="L40" s="20">
        <f t="shared" si="3"/>
        <v>83.142201834862391</v>
      </c>
      <c r="M40" s="63">
        <f t="shared" si="7"/>
        <v>-18.375</v>
      </c>
      <c r="N40" s="187"/>
      <c r="O40" s="184"/>
    </row>
    <row r="41" spans="1:15" ht="18.75" x14ac:dyDescent="0.3">
      <c r="A41" s="3" t="s">
        <v>29</v>
      </c>
      <c r="B41" s="66" t="s">
        <v>6</v>
      </c>
      <c r="C41" s="66"/>
      <c r="D41" s="30">
        <v>99</v>
      </c>
      <c r="E41" s="31">
        <v>87.125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63">
        <f t="shared" si="7"/>
        <v>-11.875</v>
      </c>
      <c r="N41" s="187"/>
      <c r="O41" s="184"/>
    </row>
    <row r="42" spans="1:15" ht="18.75" x14ac:dyDescent="0.3">
      <c r="A42" s="3" t="s">
        <v>30</v>
      </c>
      <c r="B42" s="66" t="s">
        <v>6</v>
      </c>
      <c r="C42" s="66"/>
      <c r="D42" s="30">
        <v>125</v>
      </c>
      <c r="E42" s="31">
        <v>104.1875</v>
      </c>
      <c r="F42" s="30">
        <v>125</v>
      </c>
      <c r="G42" s="31">
        <v>104.1875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63">
        <f t="shared" si="7"/>
        <v>-20.8125</v>
      </c>
      <c r="N42" s="187"/>
      <c r="O42" s="184"/>
    </row>
    <row r="43" spans="1:15" ht="18.75" x14ac:dyDescent="0.3">
      <c r="A43" s="3" t="s">
        <v>64</v>
      </c>
      <c r="B43" s="66" t="s">
        <v>6</v>
      </c>
      <c r="C43" s="66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63">
        <f t="shared" si="7"/>
        <v>-32.833333333333329</v>
      </c>
      <c r="N43" s="187"/>
      <c r="O43" s="184"/>
    </row>
    <row r="44" spans="1:15" ht="37.5" x14ac:dyDescent="0.3">
      <c r="A44" s="3" t="s">
        <v>31</v>
      </c>
      <c r="B44" s="66" t="s">
        <v>6</v>
      </c>
      <c r="C44" s="66" t="s">
        <v>52</v>
      </c>
      <c r="D44" s="30">
        <v>184.5</v>
      </c>
      <c r="E44" s="31">
        <v>204.33333333333334</v>
      </c>
      <c r="F44" s="30">
        <v>198</v>
      </c>
      <c r="G44" s="31">
        <v>204.33333333333334</v>
      </c>
      <c r="H44" s="32">
        <f t="shared" si="0"/>
        <v>107.31707317073172</v>
      </c>
      <c r="I44" s="6">
        <f t="shared" si="1"/>
        <v>13.5</v>
      </c>
      <c r="J44" s="14">
        <f t="shared" si="5"/>
        <v>100</v>
      </c>
      <c r="K44" s="17">
        <f t="shared" si="2"/>
        <v>0</v>
      </c>
      <c r="L44" s="20">
        <f t="shared" si="3"/>
        <v>103.1986531986532</v>
      </c>
      <c r="M44" s="63">
        <f t="shared" si="7"/>
        <v>6.3333333333333428</v>
      </c>
      <c r="N44" s="187"/>
      <c r="O44" s="184"/>
    </row>
    <row r="45" spans="1:15" ht="37.5" x14ac:dyDescent="0.3">
      <c r="A45" s="3" t="s">
        <v>46</v>
      </c>
      <c r="B45" s="66" t="s">
        <v>6</v>
      </c>
      <c r="C45" s="66" t="s">
        <v>52</v>
      </c>
      <c r="D45" s="30">
        <v>345.66666666666669</v>
      </c>
      <c r="E45" s="31">
        <v>253</v>
      </c>
      <c r="F45" s="30">
        <v>405.67</v>
      </c>
      <c r="G45" s="31">
        <v>253</v>
      </c>
      <c r="H45" s="32">
        <f t="shared" si="0"/>
        <v>117.35872709739634</v>
      </c>
      <c r="I45" s="6">
        <f t="shared" si="1"/>
        <v>60.00333333333333</v>
      </c>
      <c r="J45" s="14">
        <f t="shared" si="5"/>
        <v>100</v>
      </c>
      <c r="K45" s="17">
        <f t="shared" si="2"/>
        <v>0</v>
      </c>
      <c r="L45" s="20">
        <f t="shared" si="3"/>
        <v>62.365962481820191</v>
      </c>
      <c r="M45" s="63">
        <f t="shared" si="7"/>
        <v>-152.67000000000002</v>
      </c>
      <c r="N45" s="187"/>
      <c r="O45" s="184"/>
    </row>
    <row r="46" spans="1:15" ht="18.75" x14ac:dyDescent="0.3">
      <c r="A46" s="3" t="s">
        <v>32</v>
      </c>
      <c r="B46" s="66" t="s">
        <v>6</v>
      </c>
      <c r="C46" s="66" t="s">
        <v>60</v>
      </c>
      <c r="D46" s="30">
        <v>287.33333333333331</v>
      </c>
      <c r="E46" s="13">
        <v>217</v>
      </c>
      <c r="F46" s="30">
        <v>274.67</v>
      </c>
      <c r="G46" s="13">
        <v>217</v>
      </c>
      <c r="H46" s="32">
        <f t="shared" si="0"/>
        <v>95.592807424593985</v>
      </c>
      <c r="I46" s="6">
        <f t="shared" si="1"/>
        <v>-12.663333333333298</v>
      </c>
      <c r="J46" s="14">
        <f t="shared" si="5"/>
        <v>100</v>
      </c>
      <c r="K46" s="17">
        <f t="shared" si="2"/>
        <v>0</v>
      </c>
      <c r="L46" s="20">
        <f t="shared" si="3"/>
        <v>79.003895583791447</v>
      </c>
      <c r="M46" s="63">
        <f t="shared" si="7"/>
        <v>-57.670000000000016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83.469864574055606</v>
      </c>
      <c r="M47" s="19">
        <f>SUM(M6:M46)/40</f>
        <v>-116.54785416666664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16.07.2025</vt:lpstr>
      <vt:lpstr>23.07.2025</vt:lpstr>
      <vt:lpstr>30.07.2025</vt:lpstr>
      <vt:lpstr>06.08.2025</vt:lpstr>
      <vt:lpstr>20.08.2025 </vt:lpstr>
      <vt:lpstr>27.08.2025</vt:lpstr>
      <vt:lpstr>03.09.2025</vt:lpstr>
      <vt:lpstr>17.09.2025</vt:lpstr>
      <vt:lpstr>24.09.2025</vt:lpstr>
      <vt:lpstr>01.10.2025</vt:lpstr>
      <vt:lpstr>12.11.2025</vt:lpstr>
      <vt:lpstr>19.11.2025</vt:lpstr>
      <vt:lpstr>10.12.2025</vt:lpstr>
      <vt:lpstr>15.01.2026</vt:lpstr>
      <vt:lpstr>28.01.2026</vt:lpstr>
      <vt:lpstr>04.02.2026</vt:lpstr>
      <vt:lpstr>18.02.2026 </vt:lpstr>
      <vt:lpstr>25.02.2026</vt:lpstr>
      <vt:lpstr>03.03.2026</vt:lpstr>
      <vt:lpstr>18.03.2026 </vt:lpstr>
      <vt:lpstr>25.03.2026</vt:lpstr>
      <vt:lpstr>08.04.2026</vt:lpstr>
      <vt:lpstr>15.04.2026</vt:lpstr>
      <vt:lpstr>22.04.2026</vt:lpstr>
      <vt:lpstr>06.05.2026</vt:lpstr>
      <vt:lpstr>13.05.2026</vt:lpstr>
      <vt:lpstr>20.05.2026</vt:lpstr>
      <vt:lpstr>27.05.2026</vt:lpstr>
      <vt:lpstr>03.06.2026</vt:lpstr>
      <vt:lpstr>17.06.2026</vt:lpstr>
      <vt:lpstr>24.06.2026</vt:lpstr>
      <vt:lpstr>01.07.2026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2026-07-01T03:49:51Z</dcterms:modified>
</cp:coreProperties>
</file>