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еречень документов\2019\"/>
    </mc:Choice>
  </mc:AlternateContent>
  <bookViews>
    <workbookView xWindow="120" yWindow="135" windowWidth="28695" windowHeight="15075"/>
  </bookViews>
  <sheets>
    <sheet name="Отчет" sheetId="1" r:id="rId1"/>
  </sheets>
  <calcPr calcId="152511"/>
</workbook>
</file>

<file path=xl/calcChain.xml><?xml version="1.0" encoding="utf-8"?>
<calcChain xmlns="http://schemas.openxmlformats.org/spreadsheetml/2006/main">
  <c r="N15" i="1" l="1"/>
  <c r="L15" i="1"/>
  <c r="F15" i="1"/>
  <c r="C15" i="1"/>
  <c r="B15" i="1"/>
  <c r="N14" i="1"/>
  <c r="L14" i="1"/>
  <c r="F14" i="1"/>
  <c r="C14" i="1"/>
  <c r="B14" i="1"/>
  <c r="N13" i="1"/>
  <c r="L13" i="1"/>
  <c r="F13" i="1"/>
  <c r="C13" i="1"/>
  <c r="B13" i="1"/>
  <c r="N12" i="1"/>
  <c r="L12" i="1"/>
  <c r="F12" i="1"/>
  <c r="C12" i="1"/>
  <c r="B12" i="1"/>
  <c r="N11" i="1"/>
  <c r="L11" i="1"/>
  <c r="F11" i="1"/>
  <c r="C11" i="1"/>
  <c r="B11" i="1"/>
  <c r="N10" i="1"/>
  <c r="L10" i="1"/>
  <c r="F10" i="1"/>
  <c r="C10" i="1"/>
  <c r="B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H8" i="1"/>
  <c r="G8" i="1"/>
  <c r="F8" i="1"/>
  <c r="E8" i="1"/>
  <c r="L7" i="1"/>
  <c r="K7" i="1"/>
  <c r="J7" i="1"/>
  <c r="G7" i="1"/>
  <c r="E7" i="1"/>
  <c r="N6" i="1"/>
  <c r="M6" i="1"/>
  <c r="J6" i="1"/>
  <c r="I6" i="1"/>
  <c r="E6" i="1"/>
  <c r="D6" i="1"/>
  <c r="M5" i="1"/>
  <c r="I5" i="1"/>
  <c r="D5" i="1"/>
  <c r="C5" i="1"/>
  <c r="B5" i="1"/>
  <c r="A5" i="1"/>
</calcChain>
</file>

<file path=xl/sharedStrings.xml><?xml version="1.0" encoding="utf-8"?>
<sst xmlns="http://schemas.openxmlformats.org/spreadsheetml/2006/main" count="11" uniqueCount="9">
  <si>
    <t>Выборы депутатов Собрания муниципального образования "Городской округ Ногликский" седьмого созыва</t>
  </si>
  <si>
    <t>В тыс. руб.</t>
  </si>
  <si>
    <t>1</t>
  </si>
  <si>
    <t>1.</t>
  </si>
  <si>
    <t/>
  </si>
  <si>
    <t>2.</t>
  </si>
  <si>
    <t>3.</t>
  </si>
  <si>
    <t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</t>
  </si>
  <si>
    <t>По состоянию на 19.08.2019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</si>
</sst>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tabSelected="1" workbookViewId="0">
      <selection activeCell="N3" sqref="N3"/>
    </sheetView>
  </sheetViews>
  <sheetFormatPr defaultRowHeight="15" x14ac:dyDescent="0.25"/>
  <cols>
    <col min="1" max="1" width="5.7109375" customWidth="1"/>
    <col min="2" max="2" width="24.5703125" customWidth="1"/>
    <col min="3" max="3" width="27.7109375" customWidth="1"/>
    <col min="4" max="4" width="8.42578125" customWidth="1"/>
    <col min="5" max="5" width="8.28515625" customWidth="1"/>
    <col min="6" max="6" width="19.140625" customWidth="1"/>
    <col min="7" max="8" width="8.140625" customWidth="1"/>
    <col min="9" max="9" width="8.85546875" customWidth="1"/>
    <col min="10" max="11" width="8.140625" customWidth="1"/>
    <col min="12" max="12" width="19.140625" customWidth="1"/>
    <col min="13" max="13" width="8.140625" customWidth="1"/>
    <col min="14" max="14" width="26" customWidth="1"/>
  </cols>
  <sheetData>
    <row r="1" spans="1:14" ht="59.25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15.75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x14ac:dyDescent="0.25">
      <c r="N3" s="1" t="s">
        <v>8</v>
      </c>
    </row>
    <row r="4" spans="1:14" x14ac:dyDescent="0.25">
      <c r="N4" s="1" t="s">
        <v>1</v>
      </c>
    </row>
    <row r="5" spans="1:14" x14ac:dyDescent="0.25">
      <c r="A5" s="13" t="str">
        <f t="shared" ref="A5" si="0">"№
п/п"</f>
        <v>№
п/п</v>
      </c>
      <c r="B5" s="13" t="str">
        <f t="shared" ref="B5" si="1">"Наименование избирательного округа"</f>
        <v>Наименование избирательного округа</v>
      </c>
      <c r="C5" s="13" t="str">
        <f t="shared" ref="C5" si="2">"Фамилия, имя, отчество кандидата"</f>
        <v>Фамилия, имя, отчество кандидата</v>
      </c>
      <c r="D5" s="16" t="str">
        <f t="shared" ref="D5" si="3">"Поступило средств"</f>
        <v>Поступило средств</v>
      </c>
      <c r="E5" s="17"/>
      <c r="F5" s="17"/>
      <c r="G5" s="17"/>
      <c r="H5" s="18"/>
      <c r="I5" s="16" t="str">
        <f t="shared" ref="I5" si="4">"Израсходовано средств"</f>
        <v>Израсходовано средств</v>
      </c>
      <c r="J5" s="17"/>
      <c r="K5" s="17"/>
      <c r="L5" s="18"/>
      <c r="M5" s="16" t="str">
        <f t="shared" ref="M5" si="5">"Возвращено средств"</f>
        <v>Возвращено средств</v>
      </c>
      <c r="N5" s="18"/>
    </row>
    <row r="6" spans="1:14" x14ac:dyDescent="0.25">
      <c r="A6" s="14"/>
      <c r="B6" s="14"/>
      <c r="C6" s="14"/>
      <c r="D6" s="13" t="str">
        <f t="shared" ref="D6" si="6">"всего"</f>
        <v>всего</v>
      </c>
      <c r="E6" s="16" t="str">
        <f t="shared" ref="E6" si="7">"из них"</f>
        <v>из них</v>
      </c>
      <c r="F6" s="17"/>
      <c r="G6" s="17"/>
      <c r="H6" s="18"/>
      <c r="I6" s="13" t="str">
        <f t="shared" ref="I6" si="8">"всего"</f>
        <v>всего</v>
      </c>
      <c r="J6" s="16" t="str">
        <f t="shared" ref="J6" si="9">"из них финансовые операции по расходованию средств на сумму, превышающую 56 тыс. рублей"</f>
        <v>из них финансовые операции по расходованию средств на сумму, превышающую 56 тыс. рублей</v>
      </c>
      <c r="K6" s="17"/>
      <c r="L6" s="18"/>
      <c r="M6" s="13" t="str">
        <f t="shared" ref="M6" si="10">"сумма, тыс. руб."</f>
        <v>сумма, тыс. руб.</v>
      </c>
      <c r="N6" s="13" t="str">
        <f t="shared" ref="N6" si="11">"основание возврата"</f>
        <v>основание возврата</v>
      </c>
    </row>
    <row r="7" spans="1:14" x14ac:dyDescent="0.25">
      <c r="A7" s="14"/>
      <c r="B7" s="14"/>
      <c r="C7" s="14"/>
      <c r="D7" s="14"/>
      <c r="E7" s="16" t="str">
        <f t="shared" ref="E7" si="12">"пожертвования от юридических лиц на сумму, превышающую 28 тыс. рублей"</f>
        <v>пожертвования от юридических лиц на сумму, превышающую 28 тыс. рублей</v>
      </c>
      <c r="F7" s="18"/>
      <c r="G7" s="16" t="str">
        <f t="shared" ref="G7" si="13">"пожертвования от граждан на сумму, превышающую  22 тыс. рублей"</f>
        <v>пожертвования от граждан на сумму, превышающую  22 тыс. рублей</v>
      </c>
      <c r="H7" s="18"/>
      <c r="I7" s="14"/>
      <c r="J7" s="13" t="str">
        <f t="shared" ref="J7" si="14">"дата операции"</f>
        <v>дата операции</v>
      </c>
      <c r="K7" s="13" t="str">
        <f t="shared" ref="K7" si="15">"сумма, тыс. руб."</f>
        <v>сумма, тыс. руб.</v>
      </c>
      <c r="L7" s="13" t="str">
        <f t="shared" ref="L7" si="16">"назначение платежа"</f>
        <v>назначение платежа</v>
      </c>
      <c r="M7" s="14"/>
      <c r="N7" s="14"/>
    </row>
    <row r="8" spans="1:14" ht="25.5" x14ac:dyDescent="0.25">
      <c r="A8" s="15"/>
      <c r="B8" s="15"/>
      <c r="C8" s="15"/>
      <c r="D8" s="15"/>
      <c r="E8" s="2" t="str">
        <f>"сумма, тыс. руб."</f>
        <v>сумма, тыс. руб.</v>
      </c>
      <c r="F8" s="2" t="str">
        <f>"наименование юридического лица"</f>
        <v>наименование юридического лица</v>
      </c>
      <c r="G8" s="2" t="str">
        <f>"сумма, тыс. руб."</f>
        <v>сумма, тыс. руб.</v>
      </c>
      <c r="H8" s="2" t="str">
        <f>"кол-во граждан"</f>
        <v>кол-во граждан</v>
      </c>
      <c r="I8" s="15"/>
      <c r="J8" s="15"/>
      <c r="K8" s="15"/>
      <c r="L8" s="15"/>
      <c r="M8" s="15"/>
      <c r="N8" s="15"/>
    </row>
    <row r="9" spans="1:14" x14ac:dyDescent="0.25">
      <c r="A9" s="3" t="s">
        <v>2</v>
      </c>
      <c r="B9" s="2" t="str">
        <f>"2"</f>
        <v>2</v>
      </c>
      <c r="C9" s="2" t="str">
        <f>"3"</f>
        <v>3</v>
      </c>
      <c r="D9" s="2" t="str">
        <f>"4"</f>
        <v>4</v>
      </c>
      <c r="E9" s="2" t="str">
        <f>"5"</f>
        <v>5</v>
      </c>
      <c r="F9" s="2" t="str">
        <f>"6"</f>
        <v>6</v>
      </c>
      <c r="G9" s="2" t="str">
        <f>"7"</f>
        <v>7</v>
      </c>
      <c r="H9" s="2" t="str">
        <f>"8"</f>
        <v>8</v>
      </c>
      <c r="I9" s="2" t="str">
        <f>"9"</f>
        <v>9</v>
      </c>
      <c r="J9" s="2" t="str">
        <f>"10"</f>
        <v>10</v>
      </c>
      <c r="K9" s="2" t="str">
        <f>"11"</f>
        <v>11</v>
      </c>
      <c r="L9" s="2" t="str">
        <f>"12"</f>
        <v>12</v>
      </c>
      <c r="M9" s="2" t="str">
        <f>"13"</f>
        <v>13</v>
      </c>
      <c r="N9" s="2" t="str">
        <f>"14"</f>
        <v>14</v>
      </c>
    </row>
    <row r="10" spans="1:14" x14ac:dyDescent="0.25">
      <c r="A10" s="4" t="s">
        <v>3</v>
      </c>
      <c r="B10" s="5" t="str">
        <f>"Двухмандатный (№ 1)"</f>
        <v>Двухмандатный (№ 1)</v>
      </c>
      <c r="C10" s="5" t="str">
        <f>"Величко Юрий Павлович"</f>
        <v>Величко Юрий Павлович</v>
      </c>
      <c r="D10" s="6">
        <v>1</v>
      </c>
      <c r="E10" s="6"/>
      <c r="F10" s="5" t="str">
        <f>""</f>
        <v/>
      </c>
      <c r="G10" s="6"/>
      <c r="H10" s="7"/>
      <c r="I10" s="6">
        <v>0.2</v>
      </c>
      <c r="J10" s="8"/>
      <c r="K10" s="6"/>
      <c r="L10" s="5" t="str">
        <f>""</f>
        <v/>
      </c>
      <c r="M10" s="6"/>
      <c r="N10" s="5" t="str">
        <f>""</f>
        <v/>
      </c>
    </row>
    <row r="11" spans="1:14" x14ac:dyDescent="0.25">
      <c r="A11" s="4" t="s">
        <v>5</v>
      </c>
      <c r="B11" s="5" t="str">
        <f>"Двухмандатный (№ 1)"</f>
        <v>Двухмандатный (№ 1)</v>
      </c>
      <c r="C11" s="5" t="str">
        <f>"Климанский Сергей Васильевич"</f>
        <v>Климанский Сергей Васильевич</v>
      </c>
      <c r="D11" s="6">
        <v>1</v>
      </c>
      <c r="E11" s="6"/>
      <c r="F11" s="5" t="str">
        <f>""</f>
        <v/>
      </c>
      <c r="G11" s="6"/>
      <c r="H11" s="7"/>
      <c r="I11" s="6">
        <v>0.18</v>
      </c>
      <c r="J11" s="8"/>
      <c r="K11" s="6"/>
      <c r="L11" s="5" t="str">
        <f>""</f>
        <v/>
      </c>
      <c r="M11" s="6"/>
      <c r="N11" s="5" t="str">
        <f>""</f>
        <v/>
      </c>
    </row>
    <row r="12" spans="1:14" ht="25.5" x14ac:dyDescent="0.25">
      <c r="A12" s="3" t="s">
        <v>4</v>
      </c>
      <c r="B12" s="9" t="str">
        <f>""</f>
        <v/>
      </c>
      <c r="C12" s="9" t="str">
        <f>"Избирательный округ (Двухмандатный (№ 1)), всего"</f>
        <v>Избирательный округ (Двухмандатный (№ 1)), всего</v>
      </c>
      <c r="D12" s="10">
        <v>2</v>
      </c>
      <c r="E12" s="10">
        <v>0</v>
      </c>
      <c r="F12" s="9" t="str">
        <f>""</f>
        <v/>
      </c>
      <c r="G12" s="10">
        <v>0</v>
      </c>
      <c r="H12" s="11"/>
      <c r="I12" s="10">
        <v>0.38</v>
      </c>
      <c r="J12" s="12"/>
      <c r="K12" s="10">
        <v>0</v>
      </c>
      <c r="L12" s="9" t="str">
        <f>""</f>
        <v/>
      </c>
      <c r="M12" s="10">
        <v>0</v>
      </c>
      <c r="N12" s="9" t="str">
        <f>""</f>
        <v/>
      </c>
    </row>
    <row r="13" spans="1:14" x14ac:dyDescent="0.25">
      <c r="A13" s="4" t="s">
        <v>6</v>
      </c>
      <c r="B13" s="5" t="str">
        <f>"Двухмандатный (№ 3)"</f>
        <v>Двухмандатный (№ 3)</v>
      </c>
      <c r="C13" s="5" t="str">
        <f>"Данченко Ольга Владимировна"</f>
        <v>Данченко Ольга Владимировна</v>
      </c>
      <c r="D13" s="6">
        <v>5</v>
      </c>
      <c r="E13" s="6"/>
      <c r="F13" s="5" t="str">
        <f>""</f>
        <v/>
      </c>
      <c r="G13" s="6"/>
      <c r="H13" s="7"/>
      <c r="I13" s="6">
        <v>4.13</v>
      </c>
      <c r="J13" s="8"/>
      <c r="K13" s="6"/>
      <c r="L13" s="5" t="str">
        <f>""</f>
        <v/>
      </c>
      <c r="M13" s="6"/>
      <c r="N13" s="5" t="str">
        <f>""</f>
        <v/>
      </c>
    </row>
    <row r="14" spans="1:14" ht="25.5" x14ac:dyDescent="0.25">
      <c r="A14" s="3" t="s">
        <v>4</v>
      </c>
      <c r="B14" s="9" t="str">
        <f>""</f>
        <v/>
      </c>
      <c r="C14" s="9" t="str">
        <f>"Избирательный округ (Двухмандатный (№ 3)), всего"</f>
        <v>Избирательный округ (Двухмандатный (№ 3)), всего</v>
      </c>
      <c r="D14" s="10">
        <v>5</v>
      </c>
      <c r="E14" s="10">
        <v>0</v>
      </c>
      <c r="F14" s="9" t="str">
        <f>""</f>
        <v/>
      </c>
      <c r="G14" s="10">
        <v>0</v>
      </c>
      <c r="H14" s="11"/>
      <c r="I14" s="10">
        <v>4.13</v>
      </c>
      <c r="J14" s="12"/>
      <c r="K14" s="10">
        <v>0</v>
      </c>
      <c r="L14" s="9" t="str">
        <f>""</f>
        <v/>
      </c>
      <c r="M14" s="10">
        <v>0</v>
      </c>
      <c r="N14" s="9" t="str">
        <f>""</f>
        <v/>
      </c>
    </row>
    <row r="15" spans="1:14" x14ac:dyDescent="0.25">
      <c r="A15" s="3" t="s">
        <v>4</v>
      </c>
      <c r="B15" s="9" t="str">
        <f>""</f>
        <v/>
      </c>
      <c r="C15" s="9" t="str">
        <f>"Итого"</f>
        <v>Итого</v>
      </c>
      <c r="D15" s="10">
        <v>7</v>
      </c>
      <c r="E15" s="10">
        <v>0</v>
      </c>
      <c r="F15" s="9" t="str">
        <f>""</f>
        <v/>
      </c>
      <c r="G15" s="10">
        <v>0</v>
      </c>
      <c r="H15" s="11">
        <v>0</v>
      </c>
      <c r="I15" s="10">
        <v>4.51</v>
      </c>
      <c r="J15" s="12"/>
      <c r="K15" s="10">
        <v>0</v>
      </c>
      <c r="L15" s="9" t="str">
        <f>""</f>
        <v/>
      </c>
      <c r="M15" s="10">
        <v>0</v>
      </c>
      <c r="N15" s="9" t="str">
        <f>""</f>
        <v/>
      </c>
    </row>
  </sheetData>
  <mergeCells count="19">
    <mergeCell ref="A1:N1"/>
    <mergeCell ref="A2:N2"/>
    <mergeCell ref="A5:A8"/>
    <mergeCell ref="B5:B8"/>
    <mergeCell ref="C5:C8"/>
    <mergeCell ref="D5:H5"/>
    <mergeCell ref="I5:L5"/>
    <mergeCell ref="M5:N5"/>
    <mergeCell ref="D6:D8"/>
    <mergeCell ref="E6:H6"/>
    <mergeCell ref="I6:I8"/>
    <mergeCell ref="J6:L6"/>
    <mergeCell ref="M6:M8"/>
    <mergeCell ref="N6:N8"/>
    <mergeCell ref="E7:F7"/>
    <mergeCell ref="G7:H7"/>
    <mergeCell ref="J7:J8"/>
    <mergeCell ref="K7:K8"/>
    <mergeCell ref="L7:L8"/>
  </mergeCells>
  <pageMargins left="0.34722222222222221" right="0.1388888888888889" top="0.1388888888888889" bottom="0.1388888888888889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admin</cp:lastModifiedBy>
  <dcterms:created xsi:type="dcterms:W3CDTF">2019-08-21T06:19:57Z</dcterms:created>
  <dcterms:modified xsi:type="dcterms:W3CDTF">2019-08-21T06:48:47Z</dcterms:modified>
</cp:coreProperties>
</file>