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90" windowWidth="24915" windowHeight="12330"/>
  </bookViews>
  <sheets>
    <sheet name="Отчет" sheetId="1" r:id="rId1"/>
  </sheets>
  <calcPr calcId="144525"/>
</workbook>
</file>

<file path=xl/calcChain.xml><?xml version="1.0" encoding="utf-8"?>
<calcChain xmlns="http://schemas.openxmlformats.org/spreadsheetml/2006/main">
  <c r="B14" i="1" l="1"/>
  <c r="B12" i="1"/>
  <c r="B10" i="1"/>
  <c r="N17" i="1"/>
  <c r="L17" i="1"/>
  <c r="F17" i="1"/>
  <c r="C17" i="1"/>
  <c r="B17" i="1"/>
  <c r="N16" i="1"/>
  <c r="L16" i="1"/>
  <c r="F16" i="1"/>
  <c r="C16" i="1"/>
  <c r="B16" i="1"/>
  <c r="N15" i="1"/>
  <c r="L15" i="1"/>
  <c r="F15" i="1"/>
  <c r="C15" i="1"/>
  <c r="B15" i="1"/>
  <c r="N14" i="1"/>
  <c r="L14" i="1"/>
  <c r="F14" i="1"/>
  <c r="C14" i="1"/>
  <c r="N13" i="1"/>
  <c r="L13" i="1"/>
  <c r="F13" i="1"/>
  <c r="C13" i="1"/>
  <c r="B13" i="1"/>
  <c r="N12" i="1"/>
  <c r="L12" i="1"/>
  <c r="F12" i="1"/>
  <c r="C12" i="1"/>
  <c r="N11" i="1"/>
  <c r="L11" i="1"/>
  <c r="F11" i="1"/>
  <c r="C11" i="1"/>
  <c r="B11" i="1"/>
  <c r="N10" i="1"/>
  <c r="L10" i="1"/>
  <c r="F10" i="1"/>
  <c r="C10" i="1"/>
  <c r="N9" i="1"/>
  <c r="M9" i="1"/>
  <c r="L9" i="1"/>
  <c r="K9" i="1"/>
  <c r="J9" i="1"/>
  <c r="I9" i="1"/>
  <c r="H9" i="1"/>
  <c r="G9" i="1"/>
  <c r="F9" i="1"/>
  <c r="E9" i="1"/>
  <c r="D9" i="1"/>
  <c r="C9" i="1"/>
  <c r="B9" i="1"/>
  <c r="H8" i="1"/>
  <c r="G8" i="1"/>
  <c r="F8" i="1"/>
  <c r="E8" i="1"/>
  <c r="L7" i="1"/>
  <c r="K7" i="1"/>
  <c r="J7" i="1"/>
  <c r="G7" i="1"/>
  <c r="E7" i="1"/>
  <c r="N6" i="1"/>
  <c r="M6" i="1"/>
  <c r="J6" i="1"/>
  <c r="I6" i="1"/>
  <c r="E6" i="1"/>
  <c r="D6" i="1"/>
  <c r="M5" i="1"/>
  <c r="I5" i="1"/>
  <c r="D5" i="1"/>
  <c r="C5" i="1"/>
  <c r="B5" i="1"/>
  <c r="A5" i="1"/>
</calcChain>
</file>

<file path=xl/sharedStrings.xml><?xml version="1.0" encoding="utf-8"?>
<sst xmlns="http://schemas.openxmlformats.org/spreadsheetml/2006/main" count="13" uniqueCount="9">
  <si>
    <t>Дополнительные выборы депутатов Собрания муниципального образования Ногликский муниципальный округ Сахалинской области восьмого созыва по трехмандатному избирательному округу № 5</t>
  </si>
  <si>
    <t>По состоянию на 29.08.2025</t>
  </si>
  <si>
    <t>В руб.</t>
  </si>
  <si>
    <t>1</t>
  </si>
  <si>
    <t>1.</t>
  </si>
  <si>
    <t/>
  </si>
  <si>
    <t>2.</t>
  </si>
  <si>
    <t>3.</t>
  </si>
  <si>
    <t>СВЕДЕНИЯ
 о поступлении средств в избирательные фонды кандидатов и расходовании этих средств
(на основании данных, предоставленных филиалами ПАО Сбербанк и другой кредитной организацией)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</si>
</sst>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6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5F5F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/>
    <xf numFmtId="49" fontId="1" fillId="0" borderId="0" xfId="0" applyNumberFormat="1" applyFont="1" applyAlignment="1">
      <alignment horizontal="right" vertical="center"/>
    </xf>
    <xf numFmtId="0" fontId="4" fillId="3" borderId="2" xfId="0" applyNumberFormat="1" applyFont="1" applyFill="1" applyBorder="1" applyAlignment="1">
      <alignment horizontal="center" vertical="center" wrapText="1"/>
    </xf>
    <xf numFmtId="0" fontId="0" fillId="0" borderId="0" xfId="0" quotePrefix="1" applyAlignment="1"/>
    <xf numFmtId="0" fontId="4" fillId="3" borderId="2" xfId="0" quotePrefix="1" applyNumberFormat="1" applyFont="1" applyFill="1" applyBorder="1" applyAlignment="1">
      <alignment horizontal="center" vertical="center" wrapText="1"/>
    </xf>
    <xf numFmtId="0" fontId="5" fillId="2" borderId="2" xfId="0" quotePrefix="1" applyNumberFormat="1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>
      <alignment horizontal="left" vertical="center" wrapText="1"/>
    </xf>
    <xf numFmtId="4" fontId="5" fillId="2" borderId="2" xfId="0" applyNumberFormat="1" applyFont="1" applyFill="1" applyBorder="1" applyAlignment="1">
      <alignment horizontal="right" vertical="center" wrapText="1"/>
    </xf>
    <xf numFmtId="1" fontId="5" fillId="2" borderId="2" xfId="0" applyNumberFormat="1" applyFont="1" applyFill="1" applyBorder="1" applyAlignment="1">
      <alignment horizontal="center" vertical="center" wrapText="1"/>
    </xf>
    <xf numFmtId="164" fontId="5" fillId="2" borderId="2" xfId="0" applyNumberFormat="1" applyFont="1" applyFill="1" applyBorder="1" applyAlignment="1">
      <alignment horizontal="center" vertical="center" wrapText="1"/>
    </xf>
    <xf numFmtId="0" fontId="4" fillId="3" borderId="2" xfId="0" applyNumberFormat="1" applyFont="1" applyFill="1" applyBorder="1" applyAlignment="1">
      <alignment horizontal="left" vertical="center" wrapText="1"/>
    </xf>
    <xf numFmtId="4" fontId="4" fillId="3" borderId="2" xfId="0" applyNumberFormat="1" applyFont="1" applyFill="1" applyBorder="1" applyAlignment="1">
      <alignment horizontal="right" vertical="center" wrapText="1"/>
    </xf>
    <xf numFmtId="1" fontId="4" fillId="3" borderId="2" xfId="0" applyNumberFormat="1" applyFont="1" applyFill="1" applyBorder="1" applyAlignment="1">
      <alignment horizontal="center" vertical="center" wrapText="1"/>
    </xf>
    <xf numFmtId="164" fontId="4" fillId="3" borderId="2" xfId="0" applyNumberFormat="1" applyFont="1" applyFill="1" applyBorder="1" applyAlignment="1">
      <alignment horizontal="center" vertical="center" wrapText="1"/>
    </xf>
    <xf numFmtId="0" fontId="4" fillId="3" borderId="6" xfId="0" applyNumberFormat="1" applyFont="1" applyFill="1" applyBorder="1" applyAlignment="1">
      <alignment horizontal="center" vertical="center" wrapText="1"/>
    </xf>
    <xf numFmtId="0" fontId="4" fillId="3" borderId="7" xfId="0" applyNumberFormat="1" applyFont="1" applyFill="1" applyBorder="1" applyAlignment="1">
      <alignment horizontal="center" vertical="center" wrapText="1"/>
    </xf>
    <xf numFmtId="0" fontId="4" fillId="3" borderId="1" xfId="0" applyNumberFormat="1" applyFont="1" applyFill="1" applyBorder="1" applyAlignment="1">
      <alignment horizontal="center" vertical="center" wrapText="1"/>
    </xf>
    <xf numFmtId="0" fontId="4" fillId="3" borderId="3" xfId="0" applyNumberFormat="1" applyFont="1" applyFill="1" applyBorder="1" applyAlignment="1">
      <alignment horizontal="center" vertical="center" wrapText="1"/>
    </xf>
    <xf numFmtId="0" fontId="4" fillId="3" borderId="4" xfId="0" applyNumberFormat="1" applyFont="1" applyFill="1" applyBorder="1" applyAlignment="1">
      <alignment horizontal="center" vertical="center" wrapText="1"/>
    </xf>
    <xf numFmtId="0" fontId="4" fillId="3" borderId="5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8"/>
  <sheetViews>
    <sheetView tabSelected="1" workbookViewId="0">
      <selection activeCell="D14" sqref="D14"/>
    </sheetView>
  </sheetViews>
  <sheetFormatPr defaultRowHeight="15" x14ac:dyDescent="0.25"/>
  <cols>
    <col min="1" max="1" width="8.140625" customWidth="1"/>
    <col min="2" max="3" width="12.7109375" customWidth="1"/>
    <col min="4" max="5" width="15.7109375" customWidth="1"/>
    <col min="6" max="6" width="9.7109375" customWidth="1"/>
    <col min="7" max="7" width="15.7109375" customWidth="1"/>
    <col min="8" max="8" width="5.7109375" customWidth="1"/>
    <col min="9" max="9" width="15.7109375" customWidth="1"/>
    <col min="10" max="10" width="13.140625" customWidth="1"/>
    <col min="11" max="11" width="15.7109375" customWidth="1"/>
    <col min="12" max="12" width="9.7109375" customWidth="1"/>
    <col min="13" max="13" width="15.7109375" customWidth="1"/>
    <col min="14" max="14" width="18.5703125" customWidth="1"/>
    <col min="15" max="15" width="9.140625" customWidth="1"/>
  </cols>
  <sheetData>
    <row r="1" spans="1:15" ht="63.75" customHeight="1" x14ac:dyDescent="0.25">
      <c r="A1" s="21" t="s">
        <v>8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</row>
    <row r="2" spans="1:15" ht="15.75" x14ac:dyDescent="0.25">
      <c r="A2" s="22" t="s">
        <v>0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</row>
    <row r="3" spans="1:15" x14ac:dyDescent="0.25">
      <c r="N3" s="2" t="s">
        <v>1</v>
      </c>
    </row>
    <row r="4" spans="1:15" x14ac:dyDescent="0.25">
      <c r="N4" s="2" t="s">
        <v>2</v>
      </c>
    </row>
    <row r="5" spans="1:15" ht="24" customHeight="1" x14ac:dyDescent="0.25">
      <c r="A5" s="15" t="str">
        <f t="shared" ref="A5" si="0">"№
п/п"</f>
        <v>№
п/п</v>
      </c>
      <c r="B5" s="15" t="str">
        <f t="shared" ref="B5" si="1">"Наименование территории"</f>
        <v>Наименование территории</v>
      </c>
      <c r="C5" s="15" t="str">
        <f t="shared" ref="C5" si="2">"Фамилия, имя, отчество кандидата"</f>
        <v>Фамилия, имя, отчество кандидата</v>
      </c>
      <c r="D5" s="18" t="str">
        <f t="shared" ref="D5" si="3">"Поступило средств"</f>
        <v>Поступило средств</v>
      </c>
      <c r="E5" s="19"/>
      <c r="F5" s="19"/>
      <c r="G5" s="19"/>
      <c r="H5" s="20"/>
      <c r="I5" s="18" t="str">
        <f t="shared" ref="I5" si="4">"Израсходовано средств"</f>
        <v>Израсходовано средств</v>
      </c>
      <c r="J5" s="19"/>
      <c r="K5" s="19"/>
      <c r="L5" s="20"/>
      <c r="M5" s="18" t="str">
        <f t="shared" ref="M5" si="5">"Возвращено средств"</f>
        <v>Возвращено средств</v>
      </c>
      <c r="N5" s="20"/>
    </row>
    <row r="6" spans="1:15" ht="53.1" customHeight="1" x14ac:dyDescent="0.25">
      <c r="A6" s="16"/>
      <c r="B6" s="16"/>
      <c r="C6" s="16"/>
      <c r="D6" s="15" t="str">
        <f t="shared" ref="D6" si="6">"всего"</f>
        <v>всего</v>
      </c>
      <c r="E6" s="18" t="str">
        <f t="shared" ref="E6" si="7">"из них"</f>
        <v>из них</v>
      </c>
      <c r="F6" s="19"/>
      <c r="G6" s="19"/>
      <c r="H6" s="20"/>
      <c r="I6" s="15" t="str">
        <f t="shared" ref="I6" si="8">"всего"</f>
        <v>всего</v>
      </c>
      <c r="J6" s="18" t="str">
        <f t="shared" ref="J6" si="9">"из них финансовые операции по расходованию средств на сумму, превышающую 50 тыс. рублей"</f>
        <v>из них финансовые операции по расходованию средств на сумму, превышающую 50 тыс. рублей</v>
      </c>
      <c r="K6" s="19"/>
      <c r="L6" s="20"/>
      <c r="M6" s="15" t="str">
        <f t="shared" ref="M6" si="10">"сумма, руб."</f>
        <v>сумма, руб.</v>
      </c>
      <c r="N6" s="15" t="str">
        <f t="shared" ref="N6" si="11">"основание возврата"</f>
        <v>основание возврата</v>
      </c>
      <c r="O6" s="1"/>
    </row>
    <row r="7" spans="1:15" ht="69.95" customHeight="1" x14ac:dyDescent="0.25">
      <c r="A7" s="16"/>
      <c r="B7" s="16"/>
      <c r="C7" s="16"/>
      <c r="D7" s="16"/>
      <c r="E7" s="18" t="str">
        <f t="shared" ref="E7" si="12">"пожертвования от юридических лиц на сумму, превышающую 25 тыс. рублей"</f>
        <v>пожертвования от юридических лиц на сумму, превышающую 25 тыс. рублей</v>
      </c>
      <c r="F7" s="20"/>
      <c r="G7" s="18" t="str">
        <f t="shared" ref="G7" si="13">"пожертвования от граждан на сумму, превышающую  20 тыс. рублей"</f>
        <v>пожертвования от граждан на сумму, превышающую  20 тыс. рублей</v>
      </c>
      <c r="H7" s="20"/>
      <c r="I7" s="16"/>
      <c r="J7" s="15" t="str">
        <f t="shared" ref="J7" si="14">"дата операции"</f>
        <v>дата операции</v>
      </c>
      <c r="K7" s="15" t="str">
        <f t="shared" ref="K7" si="15">"сумма, руб."</f>
        <v>сумма, руб.</v>
      </c>
      <c r="L7" s="15" t="str">
        <f t="shared" ref="L7" si="16">"назначение платежа"</f>
        <v>назначение платежа</v>
      </c>
      <c r="M7" s="16"/>
      <c r="N7" s="16"/>
      <c r="O7" s="1"/>
    </row>
    <row r="8" spans="1:15" ht="75" customHeight="1" x14ac:dyDescent="0.25">
      <c r="A8" s="17"/>
      <c r="B8" s="17"/>
      <c r="C8" s="17"/>
      <c r="D8" s="17"/>
      <c r="E8" s="3" t="str">
        <f>"сумма, руб."</f>
        <v>сумма, руб.</v>
      </c>
      <c r="F8" s="3" t="str">
        <f>"наименование юридического лица"</f>
        <v>наименование юридического лица</v>
      </c>
      <c r="G8" s="3" t="str">
        <f>"сумма, руб."</f>
        <v>сумма, руб.</v>
      </c>
      <c r="H8" s="3" t="str">
        <f>"кол-во граждан"</f>
        <v>кол-во граждан</v>
      </c>
      <c r="I8" s="17"/>
      <c r="J8" s="17"/>
      <c r="K8" s="17"/>
      <c r="L8" s="17"/>
      <c r="M8" s="17"/>
      <c r="N8" s="17"/>
      <c r="O8" s="1"/>
    </row>
    <row r="9" spans="1:15" x14ac:dyDescent="0.25">
      <c r="A9" s="5" t="s">
        <v>3</v>
      </c>
      <c r="B9" s="3" t="str">
        <f>"2"</f>
        <v>2</v>
      </c>
      <c r="C9" s="3" t="str">
        <f>"3"</f>
        <v>3</v>
      </c>
      <c r="D9" s="3" t="str">
        <f>"4"</f>
        <v>4</v>
      </c>
      <c r="E9" s="3" t="str">
        <f>"5"</f>
        <v>5</v>
      </c>
      <c r="F9" s="3" t="str">
        <f>"6"</f>
        <v>6</v>
      </c>
      <c r="G9" s="3" t="str">
        <f>"7"</f>
        <v>7</v>
      </c>
      <c r="H9" s="3" t="str">
        <f>"8"</f>
        <v>8</v>
      </c>
      <c r="I9" s="3" t="str">
        <f>"9"</f>
        <v>9</v>
      </c>
      <c r="J9" s="3" t="str">
        <f>"10"</f>
        <v>10</v>
      </c>
      <c r="K9" s="3" t="str">
        <f>"11"</f>
        <v>11</v>
      </c>
      <c r="L9" s="3" t="str">
        <f>"12"</f>
        <v>12</v>
      </c>
      <c r="M9" s="3" t="str">
        <f>"13"</f>
        <v>13</v>
      </c>
      <c r="N9" s="3" t="str">
        <f>"14"</f>
        <v>14</v>
      </c>
      <c r="O9" s="1"/>
    </row>
    <row r="10" spans="1:15" ht="45" customHeight="1" x14ac:dyDescent="0.25">
      <c r="A10" s="6" t="s">
        <v>4</v>
      </c>
      <c r="B10" s="7" t="str">
        <f>"Пятый"</f>
        <v>Пятый</v>
      </c>
      <c r="C10" s="7" t="str">
        <f>"Кузьмин Анатолий Леонидович"</f>
        <v>Кузьмин Анатолий Леонидович</v>
      </c>
      <c r="D10" s="8">
        <v>4500</v>
      </c>
      <c r="E10" s="8"/>
      <c r="F10" s="7" t="str">
        <f>""</f>
        <v/>
      </c>
      <c r="G10" s="8"/>
      <c r="H10" s="9"/>
      <c r="I10" s="8">
        <v>4400</v>
      </c>
      <c r="J10" s="10"/>
      <c r="K10" s="8"/>
      <c r="L10" s="7" t="str">
        <f>""</f>
        <v/>
      </c>
      <c r="M10" s="8"/>
      <c r="N10" s="7" t="str">
        <f>""</f>
        <v/>
      </c>
      <c r="O10" s="4"/>
    </row>
    <row r="11" spans="1:15" ht="30" customHeight="1" x14ac:dyDescent="0.25">
      <c r="A11" s="5" t="s">
        <v>5</v>
      </c>
      <c r="B11" s="11" t="str">
        <f>""</f>
        <v/>
      </c>
      <c r="C11" s="11" t="str">
        <f>"Итого по кандидату"</f>
        <v>Итого по кандидату</v>
      </c>
      <c r="D11" s="12">
        <v>4500</v>
      </c>
      <c r="E11" s="12">
        <v>0</v>
      </c>
      <c r="F11" s="11" t="str">
        <f>""</f>
        <v/>
      </c>
      <c r="G11" s="12">
        <v>0</v>
      </c>
      <c r="H11" s="13"/>
      <c r="I11" s="12">
        <v>4400</v>
      </c>
      <c r="J11" s="14"/>
      <c r="K11" s="12">
        <v>0</v>
      </c>
      <c r="L11" s="11" t="str">
        <f>""</f>
        <v/>
      </c>
      <c r="M11" s="12">
        <v>0</v>
      </c>
      <c r="N11" s="11" t="str">
        <f>""</f>
        <v/>
      </c>
      <c r="O11" s="4"/>
    </row>
    <row r="12" spans="1:15" ht="60" customHeight="1" x14ac:dyDescent="0.25">
      <c r="A12" s="6" t="s">
        <v>6</v>
      </c>
      <c r="B12" s="7" t="str">
        <f>"Пятый"</f>
        <v>Пятый</v>
      </c>
      <c r="C12" s="7" t="str">
        <f>"Монгуш Александр Маадыр-Оолович"</f>
        <v>Монгуш Александр Маадыр-Оолович</v>
      </c>
      <c r="D12" s="8">
        <v>100</v>
      </c>
      <c r="E12" s="8"/>
      <c r="F12" s="7" t="str">
        <f>""</f>
        <v/>
      </c>
      <c r="G12" s="8"/>
      <c r="H12" s="9"/>
      <c r="I12" s="8">
        <v>90</v>
      </c>
      <c r="J12" s="10"/>
      <c r="K12" s="8"/>
      <c r="L12" s="7" t="str">
        <f>""</f>
        <v/>
      </c>
      <c r="M12" s="8"/>
      <c r="N12" s="7" t="str">
        <f>""</f>
        <v/>
      </c>
      <c r="O12" s="4"/>
    </row>
    <row r="13" spans="1:15" ht="30" customHeight="1" x14ac:dyDescent="0.25">
      <c r="A13" s="5" t="s">
        <v>5</v>
      </c>
      <c r="B13" s="11" t="str">
        <f>""</f>
        <v/>
      </c>
      <c r="C13" s="11" t="str">
        <f>"Итого по кандидату"</f>
        <v>Итого по кандидату</v>
      </c>
      <c r="D13" s="12">
        <v>100</v>
      </c>
      <c r="E13" s="12">
        <v>0</v>
      </c>
      <c r="F13" s="11" t="str">
        <f>""</f>
        <v/>
      </c>
      <c r="G13" s="12">
        <v>0</v>
      </c>
      <c r="H13" s="13"/>
      <c r="I13" s="12">
        <v>90</v>
      </c>
      <c r="J13" s="14"/>
      <c r="K13" s="12">
        <v>0</v>
      </c>
      <c r="L13" s="11" t="str">
        <f>""</f>
        <v/>
      </c>
      <c r="M13" s="12">
        <v>0</v>
      </c>
      <c r="N13" s="11" t="str">
        <f>""</f>
        <v/>
      </c>
      <c r="O13" s="4"/>
    </row>
    <row r="14" spans="1:15" ht="45" customHeight="1" x14ac:dyDescent="0.25">
      <c r="A14" s="6" t="s">
        <v>7</v>
      </c>
      <c r="B14" s="7" t="str">
        <f>"Пятый"</f>
        <v>Пятый</v>
      </c>
      <c r="C14" s="7" t="str">
        <f>"Шенделев Петр Данилович"</f>
        <v>Шенделев Петр Данилович</v>
      </c>
      <c r="D14" s="8">
        <v>100</v>
      </c>
      <c r="E14" s="8"/>
      <c r="F14" s="7" t="str">
        <f>""</f>
        <v/>
      </c>
      <c r="G14" s="8"/>
      <c r="H14" s="9"/>
      <c r="I14" s="8">
        <v>90</v>
      </c>
      <c r="J14" s="10"/>
      <c r="K14" s="8"/>
      <c r="L14" s="7" t="str">
        <f>""</f>
        <v/>
      </c>
      <c r="M14" s="8"/>
      <c r="N14" s="7" t="str">
        <f>""</f>
        <v/>
      </c>
      <c r="O14" s="4"/>
    </row>
    <row r="15" spans="1:15" ht="30" customHeight="1" x14ac:dyDescent="0.25">
      <c r="A15" s="5" t="s">
        <v>5</v>
      </c>
      <c r="B15" s="11" t="str">
        <f>""</f>
        <v/>
      </c>
      <c r="C15" s="11" t="str">
        <f>"Итого по кандидату"</f>
        <v>Итого по кандидату</v>
      </c>
      <c r="D15" s="12">
        <v>100</v>
      </c>
      <c r="E15" s="12">
        <v>0</v>
      </c>
      <c r="F15" s="11" t="str">
        <f>""</f>
        <v/>
      </c>
      <c r="G15" s="12">
        <v>0</v>
      </c>
      <c r="H15" s="13"/>
      <c r="I15" s="12">
        <v>90</v>
      </c>
      <c r="J15" s="14"/>
      <c r="K15" s="12">
        <v>0</v>
      </c>
      <c r="L15" s="11" t="str">
        <f>""</f>
        <v/>
      </c>
      <c r="M15" s="12">
        <v>0</v>
      </c>
      <c r="N15" s="11" t="str">
        <f>""</f>
        <v/>
      </c>
      <c r="O15" s="4"/>
    </row>
    <row r="16" spans="1:15" ht="60" customHeight="1" x14ac:dyDescent="0.25">
      <c r="A16" s="5" t="s">
        <v>5</v>
      </c>
      <c r="B16" s="11" t="str">
        <f>""</f>
        <v/>
      </c>
      <c r="C16" s="11" t="str">
        <f>"Избирательный округ (Пятый (№ 5)), всего"</f>
        <v>Избирательный округ (Пятый (№ 5)), всего</v>
      </c>
      <c r="D16" s="12">
        <v>4700</v>
      </c>
      <c r="E16" s="12">
        <v>0</v>
      </c>
      <c r="F16" s="11" t="str">
        <f>""</f>
        <v/>
      </c>
      <c r="G16" s="12">
        <v>0</v>
      </c>
      <c r="H16" s="13"/>
      <c r="I16" s="12">
        <v>4580</v>
      </c>
      <c r="J16" s="14"/>
      <c r="K16" s="12">
        <v>0</v>
      </c>
      <c r="L16" s="11" t="str">
        <f>""</f>
        <v/>
      </c>
      <c r="M16" s="12">
        <v>0</v>
      </c>
      <c r="N16" s="11" t="str">
        <f>""</f>
        <v/>
      </c>
      <c r="O16" s="4"/>
    </row>
    <row r="17" spans="1:15" x14ac:dyDescent="0.25">
      <c r="A17" s="5" t="s">
        <v>5</v>
      </c>
      <c r="B17" s="11" t="str">
        <f>""</f>
        <v/>
      </c>
      <c r="C17" s="11" t="str">
        <f>"Итого"</f>
        <v>Итого</v>
      </c>
      <c r="D17" s="12">
        <v>4700</v>
      </c>
      <c r="E17" s="12">
        <v>0</v>
      </c>
      <c r="F17" s="11" t="str">
        <f>""</f>
        <v/>
      </c>
      <c r="G17" s="12">
        <v>0</v>
      </c>
      <c r="H17" s="13">
        <v>0</v>
      </c>
      <c r="I17" s="12">
        <v>4580</v>
      </c>
      <c r="J17" s="14"/>
      <c r="K17" s="12">
        <v>0</v>
      </c>
      <c r="L17" s="11" t="str">
        <f>""</f>
        <v/>
      </c>
      <c r="M17" s="12">
        <v>0</v>
      </c>
      <c r="N17" s="11" t="str">
        <f>""</f>
        <v/>
      </c>
      <c r="O17" s="4"/>
    </row>
    <row r="18" spans="1:15" x14ac:dyDescent="0.25">
      <c r="O18" s="4"/>
    </row>
  </sheetData>
  <mergeCells count="19">
    <mergeCell ref="A1:N1"/>
    <mergeCell ref="A2:N2"/>
    <mergeCell ref="A5:A8"/>
    <mergeCell ref="B5:B8"/>
    <mergeCell ref="C5:C8"/>
    <mergeCell ref="D5:H5"/>
    <mergeCell ref="I5:L5"/>
    <mergeCell ref="M5:N5"/>
    <mergeCell ref="D6:D8"/>
    <mergeCell ref="E6:H6"/>
    <mergeCell ref="I6:I8"/>
    <mergeCell ref="J6:L6"/>
    <mergeCell ref="M6:M8"/>
    <mergeCell ref="N6:N8"/>
    <mergeCell ref="E7:F7"/>
    <mergeCell ref="G7:H7"/>
    <mergeCell ref="J7:J8"/>
    <mergeCell ref="K7:K8"/>
    <mergeCell ref="L7:L8"/>
  </mergeCells>
  <pageMargins left="0.34722222222222221" right="0.1388888888888889" top="0.1388888888888889" bottom="0.1388888888888889" header="0.3" footer="0.3"/>
  <pageSetup paperSize="9" scale="7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Отчет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user01</dc:creator>
  <cp:lastModifiedBy>Елена</cp:lastModifiedBy>
  <cp:lastPrinted>2025-09-11T00:54:34Z</cp:lastPrinted>
  <dcterms:created xsi:type="dcterms:W3CDTF">2025-09-11T00:50:06Z</dcterms:created>
  <dcterms:modified xsi:type="dcterms:W3CDTF">2025-09-11T01:06:37Z</dcterms:modified>
</cp:coreProperties>
</file>