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Годовой отчет за 2021 в Собрание и на сайт\Годовой отчет на сайт\Дополнительный материал по открытому бюджету\"/>
    </mc:Choice>
  </mc:AlternateContent>
  <xr:revisionPtr revIDLastSave="0" documentId="13_ncr:1_{BE2BDEDA-C0A9-4A72-ACBE-30CBB6CF8F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ходы за 2021 год" sheetId="8" r:id="rId1"/>
  </sheets>
  <definedNames>
    <definedName name="_xlnm.Print_Titles" localSheetId="0">'Расходы за 2021 год'!$7:$7</definedName>
    <definedName name="_xlnm.Print_Area" localSheetId="0">'Расходы за 2021 год'!$A$1:$I$57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" i="8" l="1"/>
  <c r="G48" i="8"/>
  <c r="H31" i="8"/>
  <c r="F30" i="8"/>
  <c r="H30" i="8"/>
  <c r="E30" i="8"/>
  <c r="D30" i="8"/>
  <c r="G9" i="8"/>
  <c r="H9" i="8"/>
  <c r="G10" i="8"/>
  <c r="H10" i="8"/>
  <c r="G11" i="8"/>
  <c r="H11" i="8"/>
  <c r="G12" i="8"/>
  <c r="H12" i="8"/>
  <c r="G13" i="8"/>
  <c r="H13" i="8"/>
  <c r="H14" i="8"/>
  <c r="F47" i="8"/>
  <c r="H47" i="8"/>
  <c r="E47" i="8"/>
  <c r="D47" i="8"/>
  <c r="G47" i="8"/>
  <c r="F54" i="8"/>
  <c r="E54" i="8"/>
  <c r="D54" i="8"/>
  <c r="G54" i="8"/>
  <c r="F51" i="8"/>
  <c r="F56" i="8"/>
  <c r="E51" i="8"/>
  <c r="H51" i="8"/>
  <c r="D51" i="8"/>
  <c r="F41" i="8"/>
  <c r="G41" i="8"/>
  <c r="E41" i="8"/>
  <c r="D41" i="8"/>
  <c r="F39" i="8"/>
  <c r="G39" i="8"/>
  <c r="E39" i="8"/>
  <c r="D39" i="8"/>
  <c r="F32" i="8"/>
  <c r="G32" i="8"/>
  <c r="E32" i="8"/>
  <c r="D32" i="8"/>
  <c r="F26" i="8"/>
  <c r="E26" i="8"/>
  <c r="D26" i="8"/>
  <c r="G26" i="8"/>
  <c r="F20" i="8"/>
  <c r="G20" i="8"/>
  <c r="E20" i="8"/>
  <c r="D20" i="8"/>
  <c r="F17" i="8"/>
  <c r="G17" i="8"/>
  <c r="E17" i="8"/>
  <c r="H17" i="8"/>
  <c r="D17" i="8"/>
  <c r="F8" i="8"/>
  <c r="E8" i="8"/>
  <c r="E56" i="8"/>
  <c r="D8" i="8"/>
  <c r="D56" i="8"/>
  <c r="G15" i="8"/>
  <c r="H15" i="8"/>
  <c r="G16" i="8"/>
  <c r="H16" i="8"/>
  <c r="G18" i="8"/>
  <c r="H18" i="8"/>
  <c r="G19" i="8"/>
  <c r="H19" i="8"/>
  <c r="G21" i="8"/>
  <c r="H21" i="8"/>
  <c r="G22" i="8"/>
  <c r="H22" i="8"/>
  <c r="G23" i="8"/>
  <c r="H23" i="8"/>
  <c r="G24" i="8"/>
  <c r="H24" i="8"/>
  <c r="G25" i="8"/>
  <c r="H25" i="8"/>
  <c r="G27" i="8"/>
  <c r="H27" i="8"/>
  <c r="G28" i="8"/>
  <c r="H28" i="8"/>
  <c r="G29" i="8"/>
  <c r="H29" i="8"/>
  <c r="G33" i="8"/>
  <c r="H33" i="8"/>
  <c r="G34" i="8"/>
  <c r="H34" i="8"/>
  <c r="G35" i="8"/>
  <c r="H35" i="8"/>
  <c r="G36" i="8"/>
  <c r="H36" i="8"/>
  <c r="G37" i="8"/>
  <c r="H37" i="8"/>
  <c r="G38" i="8"/>
  <c r="H38" i="8"/>
  <c r="H39" i="8"/>
  <c r="G40" i="8"/>
  <c r="H40" i="8"/>
  <c r="G42" i="8"/>
  <c r="H42" i="8"/>
  <c r="G44" i="8"/>
  <c r="H44" i="8"/>
  <c r="G45" i="8"/>
  <c r="H45" i="8"/>
  <c r="G46" i="8"/>
  <c r="H46" i="8"/>
  <c r="H48" i="8"/>
  <c r="G49" i="8"/>
  <c r="H49" i="8"/>
  <c r="G52" i="8"/>
  <c r="H52" i="8"/>
  <c r="G53" i="8"/>
  <c r="H53" i="8"/>
  <c r="G55" i="8"/>
  <c r="H26" i="8"/>
  <c r="H32" i="8"/>
  <c r="H41" i="8"/>
  <c r="G8" i="8"/>
  <c r="H8" i="8"/>
  <c r="H20" i="8"/>
  <c r="H56" i="8"/>
  <c r="G56" i="8"/>
  <c r="G51" i="8"/>
</calcChain>
</file>

<file path=xl/sharedStrings.xml><?xml version="1.0" encoding="utf-8"?>
<sst xmlns="http://schemas.openxmlformats.org/spreadsheetml/2006/main" count="162" uniqueCount="137">
  <si>
    <t>Наименование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</si>
  <si>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</si>
  <si>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</si>
  <si>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</si>
  <si>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</si>
  <si>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</si>
  <si>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</si>
  <si>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</si>
  <si>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</si>
  <si>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</si>
  <si>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</si>
  <si>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Процент исполнения от уточненных плановых назначений</t>
  </si>
  <si>
    <t>Раздел, подраздел</t>
  </si>
  <si>
    <t>0100</t>
  </si>
  <si>
    <t>0102</t>
  </si>
  <si>
    <t>0103</t>
  </si>
  <si>
    <t>0104</t>
  </si>
  <si>
    <t>0106</t>
  </si>
  <si>
    <t>0111</t>
  </si>
  <si>
    <t>0113</t>
  </si>
  <si>
    <t>0300</t>
  </si>
  <si>
    <t>0314</t>
  </si>
  <si>
    <t>0400</t>
  </si>
  <si>
    <t>0401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</si>
  <si>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</si>
  <si>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</si>
  <si>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</si>
  <si>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</si>
  <si>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</si>
  <si>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</si>
  <si>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</si>
  <si>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</si>
  <si>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</si>
  <si>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</si>
  <si>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</si>
  <si>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</si>
  <si>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</si>
  <si>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</si>
  <si>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</si>
  <si>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</si>
  <si>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</si>
  <si>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1003</t>
  </si>
  <si>
    <t>1004</t>
  </si>
  <si>
    <t>1006</t>
  </si>
  <si>
    <t>1102</t>
  </si>
  <si>
    <t>1200</t>
  </si>
  <si>
    <t>1201</t>
  </si>
  <si>
    <t>1202</t>
  </si>
  <si>
    <t>1300</t>
  </si>
  <si>
    <t>1301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</si>
  <si>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</si>
  <si>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</si>
  <si>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</si>
  <si>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</si>
  <si>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</si>
  <si>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</si>
  <si>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</si>
  <si>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</si>
  <si>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</si>
  <si>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</si>
  <si>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</si>
  <si>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</si>
  <si>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</si>
  <si>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</si>
  <si>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</si>
  <si>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</si>
  <si>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</si>
  <si>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</si>
  <si>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</si>
  <si>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</si>
  <si>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</si>
  <si>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</si>
  <si>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</si>
  <si>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</si>
  <si>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</si>
  <si>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Телевидение и радиовещание</t>
  </si>
  <si>
    <t>Периодическая печать и издательства</t>
  </si>
  <si>
    <t>Обслуживание государственного внутреннего и муниципального долга</t>
  </si>
  <si>
    <t>Процент исполнения от первоначальных плановых назначений</t>
  </si>
  <si>
    <t>Краткое пояснение причин отклонений исполнения от первоначальных плановых назначений при отклонении свыше 5 %</t>
  </si>
  <si>
    <t>0703</t>
  </si>
  <si>
    <t>0705</t>
  </si>
  <si>
    <t>ВСЕГО РАСХОДОВ:</t>
  </si>
  <si>
    <t>Дополнительное образование детей</t>
  </si>
  <si>
    <t>Профессиональная подготовка, переподготовка и повышение квалификации</t>
  </si>
  <si>
    <t>Судебная система</t>
  </si>
  <si>
    <t>0105</t>
  </si>
  <si>
    <t>тыс. рублей</t>
  </si>
  <si>
    <t xml:space="preserve">   </t>
  </si>
  <si>
    <t>0107</t>
  </si>
  <si>
    <t>Обеспечение проведения выборов и референдумов</t>
  </si>
  <si>
    <t>Физическая культура</t>
  </si>
  <si>
    <t>х</t>
  </si>
  <si>
    <t>Социальное обслуживание населения</t>
  </si>
  <si>
    <t xml:space="preserve"> -</t>
  </si>
  <si>
    <t xml:space="preserve"> - </t>
  </si>
  <si>
    <t>Проведение довыборов депутата Собрания муниципального образования</t>
  </si>
  <si>
    <t>Увеличение бюджетных ассигнований за счет средств областного бюджета на трудоустройство несовершеннолетних граждан в возрасте от 14 до 18 лет в свободное от учебы время</t>
  </si>
  <si>
    <t>Уменьшение бюджетных ассигнований за счет субсидии из областного бюджета на капитальные вложения в объекты муниципальной собственности на строительство школы на 300 мест в пгт. Ноглики</t>
  </si>
  <si>
    <t>Увеличение количества пенсионеров</t>
  </si>
  <si>
    <t>К отчету об исполнении бюджета МО "Городской округ Ногликский за 2021 год</t>
  </si>
  <si>
    <t>Сведения о фактически произведенных расходах бюджета муниципального образования "Городской округ Ногликский" за 2021 год по разделам и подразделам в сравнении с первоначально утвержденными решением о бюджете значениями и с уточненными значениями с учетом внесенных изменений</t>
  </si>
  <si>
    <t>Первоначальные плановые назначения, утвержденные решением Собрания от 15.12.2020 № 98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</si>
  <si>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</si>
  <si>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</si>
  <si>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Спорт высших достижений</t>
  </si>
  <si>
    <t>Уточненные плановые назначения на 2021 год</t>
  </si>
  <si>
    <t>Исполнение расходов за 2021 год</t>
  </si>
  <si>
    <t>0600</t>
  </si>
  <si>
    <t>0605</t>
  </si>
  <si>
    <t>ОХРАНА ОКРУЖАЮЩЕЙ СРЕДЫ</t>
  </si>
  <si>
    <t>Другие вопросы в области охраны окружающей среды</t>
  </si>
  <si>
    <t>Увеличение бюджетных ассигнований по распоряжению мэра от 28.12.2021 № 71-р</t>
  </si>
  <si>
    <t>Отсутствие потребности</t>
  </si>
  <si>
    <t>Экономия по фонду оплаты труда в связи со сложением полномочий председателя Собрания и наличием вакансии по данной должности</t>
  </si>
  <si>
    <t>В связи с ограничительными мерами уменьшение количества поездок, связанных с повышением квалификации</t>
  </si>
  <si>
    <t>Увеличение бюджетных ассигнований за счет субсидии из областного бюджета на развитие агропромышленного комплекса</t>
  </si>
  <si>
    <t>Увеличение бюджетных ассигнований за счет областного и местного бюджетов на содержание и ремонт автомобильных дорог, ремонт дворовых территорий</t>
  </si>
  <si>
    <t>Отсутствие муниципального долга</t>
  </si>
  <si>
    <t>Увеличение объема субвенции из областного бюджета на выплаты  приемным семьям  и приобретение жилья детям-сиротам и детям, оставшимся без попечения родителей для исполнения государственных полномочий в сфере опеки и попечительства</t>
  </si>
  <si>
    <t>Экономия по фонду оплаты труда и иным выплатам работникам в связи с наличием вакансий по должностям муниципальной службы и отказ от проведения ремонта крыльца здания администрации</t>
  </si>
  <si>
    <t>Расходы распределяются по  целям предоставления средств из резервного фонда и отнесены на соответствующие разделы и подразделы бюджетной классификации</t>
  </si>
  <si>
    <t>Уменьшение бюджетных ассигнований ввиду неисполнения подрядчиком работ по капитальному ремонту здания МКУ "Архив Ногликского района" (муниципальный контракт расторгнут)</t>
  </si>
  <si>
    <t xml:space="preserve">Экономия средств на  материальное стимулирование участников добровольной народной дружины в связи с уменьшением количества рейдов и отсутствие обращений за выплатой вознаграждения за сдачу оружия </t>
  </si>
  <si>
    <t>Уменьшение бюджетных ассигнований на мероприятия по землеустройству и землепользованию, а также неосвоение средств, запланированных на разработку проекта планировки микрорайона УЖД пгт.Ноглики в связи с длительными конкурсными процедурами</t>
  </si>
  <si>
    <t>Уменьшение бюджетных ассигнований связано с выявлением дополнительных работ, требующих внесения изменений в проектную документацию и переносом работ на 2022 год по объекту "Реконструкция системы водоотведения пгт. Ноглики", а также уменьшение субсидии областного бюджета на осуществление мероприятий по повышению качества предоставляемых жилищно-коммунальных услуг</t>
  </si>
  <si>
    <t>Необходимость приобретения баннеров</t>
  </si>
  <si>
    <t>Увеличен объем субвенции из областного бюджета на обеспечение гарантий предоставления бесплатного и доступного дошкольного образования в муниципальных образовательных учреждениях, а также за счет  местного бюджета дополнительно выделены средства на укрепление МТБ учреждений (ремонтные работы, приобретение оборудования)</t>
  </si>
  <si>
    <t xml:space="preserve">Перераспределение бюджетных ассигнований по направлениям работ на соответствующие подразделы в связи с реализацией общественно значимых проектов в рамках  проекта "Молодежный бюджет" </t>
  </si>
  <si>
    <r>
      <rPr>
        <sz val="12"/>
        <color indexed="8"/>
        <rFont val="Times New Roman"/>
        <family val="1"/>
        <charset val="204"/>
      </rPr>
      <t xml:space="preserve">Отказ от передачи органам местного самоуправления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государственного полномочия Сахалинской области  по опеке и попечительству в части осуществления выплаты вознаграждения опекунам совершеннолетних лиц, признанных судом недееспособными и, соответственно, изъятие объема субвенции
</t>
    </r>
  </si>
  <si>
    <t>Уменьшение бюджетных ассигнований связано с:  расторжением муниципального контракта по причине невыполнения подрядчиком работ по объекту "Обустройство спортивной площадки Ноглики-2"; отсутствием потребности в средствах местного бюджета на разработку ПСД, выполнение инженерных изысканий, проведение государственной экспертизы по объекту "Строительство парка "Застава" в пгт. Ноглики" в связи с предоставлением субсидии из областного бюджета; сокращением объема субсидий на реализацию в Сахалинской области общественно-значимых проектов, основанных на местных инициативах в рамках проекта "Молодежный бюджет", а также на реализацию программ формирования современной городской среды</t>
  </si>
  <si>
    <t>Предоставлена в течение года субсидия из областного бюджета на мероприятие в рамках спортивной подготовки (расходы на тренировочные сборы за пределами муниципального образования спортсменов с достижениями в спорте)</t>
  </si>
  <si>
    <t>Уменьшение средств в связи с перерасчетом потребности на исполнение государственного полномочия по организации деятельности в сфере опеки и попечительства за счет субвенции из областного бюджета, а также с неисполнением отдельных мероприятий и показателей ВЦП "Социальная поддержка отдельных категорий граждан, проживающих на территории муниципального образования "Городской округ Ногликский"  на 2020-2022 годы"</t>
  </si>
  <si>
    <t>Не предоставление из областного бюджета субсидии на софинансирование расходов муниципального образования в сфере транспорта и дорожного хозяйства, планируемой к получению в целях приобретения автобусов для организации пассажирских перевозок</t>
  </si>
  <si>
    <t>Увеличение объемов субвенций из областного бюджета на исполнение государственных полномочий по организации питания учащихся общеобразовательных учреждений, на социальную поддержку работников физической культуры и спорта на оплату коммунальных услуг, средства освоены не в полном объеме. Увеличение объема субсидии из областного бюджета на социальную поддержку населения при газификации жилищного фонда</t>
  </si>
  <si>
    <t>Увеличение бюджетных ассигнований за счет областного и местного бюджетов на проведение капитального ремонта многоквартирных жилых домов, приобретение квартир для погорельцев и переселения граждан из ветхого аварийного жилья</t>
  </si>
  <si>
    <t>Уменьшение объема субвенций на исполнение государственных полномочий в сфере образования, в части организации проведения ЕГЭ, и организации деятельности по опеке и попечительству в отношении несовершеннолетних в части изъятия средств на подготовку приемных родителей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</si>
</sst>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  <family val="2"/>
    </font>
    <font>
      <b/>
      <sz val="12"/>
      <color rgb="FF000000"/>
      <name val="Arial Cy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4">
    <xf numFmtId="0" fontId="0" fillId="0" borderId="0"/>
    <xf numFmtId="0" fontId="5" fillId="0" borderId="0"/>
    <xf numFmtId="0" fontId="5" fillId="0" borderId="0"/>
    <xf numFmtId="165" fontId="6" fillId="2" borderId="3">
      <alignment horizontal="right" vertical="top" shrinkToFit="1"/>
    </xf>
    <xf numFmtId="165" fontId="6" fillId="3" borderId="3">
      <alignment horizontal="right" vertical="top" shrinkToFit="1"/>
    </xf>
    <xf numFmtId="165" fontId="6" fillId="4" borderId="4">
      <alignment horizontal="right" vertical="top" shrinkToFit="1"/>
    </xf>
    <xf numFmtId="165" fontId="6" fillId="3" borderId="4">
      <alignment horizontal="right" vertical="top" shrinkToFit="1"/>
    </xf>
    <xf numFmtId="165" fontId="6" fillId="4" borderId="3">
      <alignment horizontal="right" vertical="top" shrinkToFit="1"/>
    </xf>
    <xf numFmtId="165" fontId="6" fillId="3" borderId="3">
      <alignment horizontal="right" vertical="top" shrinkToFit="1"/>
    </xf>
    <xf numFmtId="165" fontId="6" fillId="2" borderId="3">
      <alignment horizontal="right" vertical="top" shrinkToFit="1"/>
    </xf>
    <xf numFmtId="165" fontId="6" fillId="2" borderId="3">
      <alignment horizontal="right" vertical="top" shrinkToFit="1"/>
    </xf>
    <xf numFmtId="165" fontId="6" fillId="2" borderId="3">
      <alignment horizontal="right" vertical="top" shrinkToFit="1"/>
    </xf>
    <xf numFmtId="165" fontId="6" fillId="3" borderId="3">
      <alignment horizontal="right" vertical="top" shrinkToFit="1"/>
    </xf>
    <xf numFmtId="165" fontId="7" fillId="0" borderId="3">
      <alignment horizontal="right" vertical="top" shrinkToFit="1"/>
    </xf>
    <xf numFmtId="165" fontId="8" fillId="2" borderId="3">
      <alignment horizontal="right" vertical="top" shrinkToFit="1"/>
    </xf>
    <xf numFmtId="165" fontId="8" fillId="3" borderId="3">
      <alignment horizontal="right" vertical="top" shrinkToFit="1"/>
    </xf>
    <xf numFmtId="165" fontId="6" fillId="3" borderId="3">
      <alignment horizontal="right" vertical="top" shrinkToFit="1"/>
    </xf>
    <xf numFmtId="0" fontId="7" fillId="0" borderId="0"/>
    <xf numFmtId="0" fontId="7" fillId="0" borderId="0"/>
    <xf numFmtId="0" fontId="5" fillId="0" borderId="0"/>
    <xf numFmtId="0" fontId="7" fillId="5" borderId="0"/>
    <xf numFmtId="0" fontId="9" fillId="0" borderId="0">
      <alignment horizontal="center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horizontal="right"/>
    </xf>
    <xf numFmtId="0" fontId="7" fillId="0" borderId="0"/>
    <xf numFmtId="0" fontId="7" fillId="0" borderId="0"/>
    <xf numFmtId="0" fontId="7" fillId="0" borderId="0"/>
    <xf numFmtId="0" fontId="7" fillId="5" borderId="5"/>
    <xf numFmtId="0" fontId="9" fillId="0" borderId="0">
      <alignment horizontal="center" wrapText="1"/>
    </xf>
    <xf numFmtId="0" fontId="9" fillId="0" borderId="0">
      <alignment horizontal="center" wrapText="1"/>
    </xf>
    <xf numFmtId="0" fontId="9" fillId="0" borderId="0">
      <alignment horizontal="center" wrapText="1"/>
    </xf>
    <xf numFmtId="0" fontId="7" fillId="0" borderId="3">
      <alignment horizontal="center" vertical="center" wrapText="1"/>
    </xf>
    <xf numFmtId="0" fontId="9" fillId="0" borderId="0">
      <alignment horizontal="center"/>
    </xf>
    <xf numFmtId="0" fontId="9" fillId="0" borderId="0">
      <alignment horizontal="center"/>
    </xf>
    <xf numFmtId="0" fontId="9" fillId="0" borderId="0">
      <alignment horizontal="center"/>
    </xf>
    <xf numFmtId="0" fontId="7" fillId="5" borderId="4"/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5" borderId="0">
      <alignment shrinkToFit="1"/>
    </xf>
    <xf numFmtId="0" fontId="7" fillId="5" borderId="5"/>
    <xf numFmtId="0" fontId="7" fillId="5" borderId="5"/>
    <xf numFmtId="0" fontId="7" fillId="5" borderId="5"/>
    <xf numFmtId="0" fontId="6" fillId="0" borderId="4">
      <alignment horizontal="right"/>
    </xf>
    <xf numFmtId="0" fontId="7" fillId="0" borderId="3">
      <alignment horizontal="center" vertical="center" wrapText="1"/>
    </xf>
    <xf numFmtId="0" fontId="7" fillId="0" borderId="3">
      <alignment horizontal="center" vertical="center" wrapText="1"/>
    </xf>
    <xf numFmtId="0" fontId="7" fillId="0" borderId="3">
      <alignment horizontal="center" vertical="center" wrapText="1"/>
    </xf>
    <xf numFmtId="4" fontId="6" fillId="4" borderId="4">
      <alignment horizontal="right" vertical="top" shrinkToFit="1"/>
    </xf>
    <xf numFmtId="0" fontId="7" fillId="5" borderId="6"/>
    <xf numFmtId="0" fontId="7" fillId="5" borderId="6"/>
    <xf numFmtId="0" fontId="7" fillId="5" borderId="6"/>
    <xf numFmtId="4" fontId="6" fillId="3" borderId="4">
      <alignment horizontal="right" vertical="top" shrinkToFit="1"/>
    </xf>
    <xf numFmtId="49" fontId="7" fillId="0" borderId="3">
      <alignment horizontal="left" vertical="top" wrapText="1" indent="2"/>
    </xf>
    <xf numFmtId="49" fontId="7" fillId="0" borderId="3">
      <alignment horizontal="left" vertical="top" wrapText="1" indent="2"/>
    </xf>
    <xf numFmtId="49" fontId="7" fillId="0" borderId="3">
      <alignment horizontal="left" vertical="top" wrapText="1" indent="2"/>
    </xf>
    <xf numFmtId="0" fontId="7" fillId="0" borderId="0"/>
    <xf numFmtId="49" fontId="7" fillId="0" borderId="3">
      <alignment horizontal="center" vertical="top" shrinkToFit="1"/>
    </xf>
    <xf numFmtId="49" fontId="7" fillId="0" borderId="3">
      <alignment horizontal="center" vertical="top" shrinkToFit="1"/>
    </xf>
    <xf numFmtId="49" fontId="7" fillId="0" borderId="3">
      <alignment horizontal="center" vertical="top" shrinkToFit="1"/>
    </xf>
    <xf numFmtId="0" fontId="7" fillId="0" borderId="0">
      <alignment horizontal="left" wrapText="1"/>
    </xf>
    <xf numFmtId="4" fontId="7" fillId="0" borderId="3">
      <alignment horizontal="right" vertical="top" shrinkToFit="1"/>
    </xf>
    <xf numFmtId="4" fontId="7" fillId="0" borderId="3">
      <alignment horizontal="right" vertical="top" shrinkToFit="1"/>
    </xf>
    <xf numFmtId="4" fontId="7" fillId="0" borderId="3">
      <alignment horizontal="right" vertical="top" shrinkToFit="1"/>
    </xf>
    <xf numFmtId="0" fontId="6" fillId="0" borderId="3">
      <alignment vertical="top" wrapText="1"/>
    </xf>
    <xf numFmtId="10" fontId="7" fillId="0" borderId="3">
      <alignment horizontal="right" vertical="top" shrinkToFit="1"/>
    </xf>
    <xf numFmtId="10" fontId="7" fillId="0" borderId="3">
      <alignment horizontal="right" vertical="top" shrinkToFit="1"/>
    </xf>
    <xf numFmtId="10" fontId="7" fillId="0" borderId="3">
      <alignment horizontal="right" vertical="top" shrinkToFit="1"/>
    </xf>
    <xf numFmtId="49" fontId="7" fillId="0" borderId="3">
      <alignment horizontal="center" vertical="top" shrinkToFit="1"/>
    </xf>
    <xf numFmtId="0" fontId="7" fillId="5" borderId="6">
      <alignment shrinkToFit="1"/>
    </xf>
    <xf numFmtId="0" fontId="7" fillId="5" borderId="6">
      <alignment shrinkToFit="1"/>
    </xf>
    <xf numFmtId="0" fontId="7" fillId="5" borderId="6">
      <alignment shrinkToFit="1"/>
    </xf>
    <xf numFmtId="4" fontId="6" fillId="4" borderId="3">
      <alignment horizontal="right" vertical="top" shrinkToFit="1"/>
    </xf>
    <xf numFmtId="0" fontId="6" fillId="0" borderId="3">
      <alignment horizontal="left"/>
    </xf>
    <xf numFmtId="0" fontId="6" fillId="0" borderId="3">
      <alignment horizontal="left"/>
    </xf>
    <xf numFmtId="0" fontId="6" fillId="0" borderId="3">
      <alignment horizontal="left"/>
    </xf>
    <xf numFmtId="4" fontId="6" fillId="3" borderId="3">
      <alignment horizontal="right" vertical="top" shrinkToFit="1"/>
    </xf>
    <xf numFmtId="4" fontId="6" fillId="2" borderId="3">
      <alignment horizontal="right" vertical="top" shrinkToFit="1"/>
    </xf>
    <xf numFmtId="4" fontId="6" fillId="2" borderId="3">
      <alignment horizontal="right" vertical="top" shrinkToFit="1"/>
    </xf>
    <xf numFmtId="4" fontId="6" fillId="2" borderId="3">
      <alignment horizontal="right" vertical="top" shrinkToFit="1"/>
    </xf>
    <xf numFmtId="0" fontId="7" fillId="5" borderId="6"/>
    <xf numFmtId="10" fontId="6" fillId="2" borderId="3">
      <alignment horizontal="right" vertical="top" shrinkToFit="1"/>
    </xf>
    <xf numFmtId="10" fontId="6" fillId="2" borderId="3">
      <alignment horizontal="right" vertical="top" shrinkToFit="1"/>
    </xf>
    <xf numFmtId="10" fontId="6" fillId="2" borderId="3">
      <alignment horizontal="right" vertical="top" shrinkToFit="1"/>
    </xf>
    <xf numFmtId="0" fontId="7" fillId="5" borderId="6">
      <alignment horizontal="center"/>
    </xf>
    <xf numFmtId="0" fontId="7" fillId="5" borderId="4"/>
    <xf numFmtId="0" fontId="7" fillId="5" borderId="4"/>
    <xf numFmtId="0" fontId="7" fillId="5" borderId="4"/>
    <xf numFmtId="4" fontId="6" fillId="0" borderId="3">
      <alignment horizontal="right" vertical="top" shrinkToFi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49" fontId="7" fillId="0" borderId="3">
      <alignment vertical="top" wrapText="1"/>
    </xf>
    <xf numFmtId="0" fontId="6" fillId="0" borderId="3">
      <alignment vertical="top" wrapText="1"/>
    </xf>
    <xf numFmtId="0" fontId="6" fillId="0" borderId="3">
      <alignment vertical="top" wrapText="1"/>
    </xf>
    <xf numFmtId="0" fontId="6" fillId="0" borderId="3">
      <alignment vertical="top" wrapText="1"/>
    </xf>
    <xf numFmtId="4" fontId="7" fillId="0" borderId="3">
      <alignment horizontal="right" vertical="top" shrinkToFit="1"/>
    </xf>
    <xf numFmtId="4" fontId="6" fillId="3" borderId="3">
      <alignment horizontal="right" vertical="top" shrinkToFit="1"/>
    </xf>
    <xf numFmtId="4" fontId="6" fillId="3" borderId="3">
      <alignment horizontal="right" vertical="top" shrinkToFit="1"/>
    </xf>
    <xf numFmtId="4" fontId="6" fillId="3" borderId="3">
      <alignment horizontal="right" vertical="top" shrinkToFit="1"/>
    </xf>
    <xf numFmtId="0" fontId="7" fillId="5" borderId="6">
      <alignment shrinkToFit="1"/>
    </xf>
    <xf numFmtId="10" fontId="6" fillId="3" borderId="3">
      <alignment horizontal="right" vertical="top" shrinkToFit="1"/>
    </xf>
    <xf numFmtId="10" fontId="6" fillId="3" borderId="3">
      <alignment horizontal="right" vertical="top" shrinkToFit="1"/>
    </xf>
    <xf numFmtId="10" fontId="6" fillId="3" borderId="3">
      <alignment horizontal="right" vertical="top" shrinkToFit="1"/>
    </xf>
    <xf numFmtId="0" fontId="7" fillId="5" borderId="4">
      <alignment horizontal="center"/>
    </xf>
    <xf numFmtId="0" fontId="7" fillId="5" borderId="6">
      <alignment horizontal="center"/>
    </xf>
    <xf numFmtId="0" fontId="7" fillId="5" borderId="6">
      <alignment horizontal="center"/>
    </xf>
    <xf numFmtId="0" fontId="7" fillId="5" borderId="6">
      <alignment horizontal="center"/>
    </xf>
    <xf numFmtId="0" fontId="7" fillId="5" borderId="6">
      <alignment horizontal="left"/>
    </xf>
    <xf numFmtId="0" fontId="7" fillId="5" borderId="4">
      <alignment horizontal="center"/>
    </xf>
    <xf numFmtId="0" fontId="7" fillId="5" borderId="4">
      <alignment horizontal="left"/>
    </xf>
    <xf numFmtId="0" fontId="8" fillId="0" borderId="3">
      <alignment vertical="top" wrapText="1"/>
    </xf>
    <xf numFmtId="0" fontId="1" fillId="0" borderId="0"/>
  </cellStyleXfs>
  <cellXfs count="74">
    <xf numFmtId="0" fontId="0" fillId="0" borderId="0" xfId="0"/>
    <xf numFmtId="0" fontId="10" fillId="6" borderId="0" xfId="0" applyFont="1" applyFill="1"/>
    <xf numFmtId="0" fontId="10" fillId="6" borderId="0" xfId="113" applyFont="1" applyFill="1" applyAlignment="1">
      <alignment horizontal="center" wrapText="1"/>
    </xf>
    <xf numFmtId="0" fontId="10" fillId="6" borderId="0" xfId="0" applyFont="1" applyFill="1" applyAlignment="1">
      <alignment horizontal="right" vertical="center"/>
    </xf>
    <xf numFmtId="0" fontId="10" fillId="6" borderId="0" xfId="0" applyFont="1" applyFill="1" applyAlignment="1">
      <alignment horizontal="left" vertical="center"/>
    </xf>
    <xf numFmtId="0" fontId="2" fillId="6" borderId="0" xfId="113" applyFont="1" applyFill="1" applyAlignment="1">
      <alignment horizontal="center" vertical="center" wrapText="1"/>
    </xf>
    <xf numFmtId="0" fontId="2" fillId="6" borderId="0" xfId="0" applyFont="1" applyFill="1" applyAlignment="1">
      <alignment horizontal="right" vertical="top" wrapText="1"/>
    </xf>
    <xf numFmtId="0" fontId="2" fillId="6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6" borderId="0" xfId="0" applyFont="1" applyFill="1" applyAlignment="1">
      <alignment horizontal="left" vertical="center"/>
    </xf>
    <xf numFmtId="0" fontId="2" fillId="6" borderId="1" xfId="113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2" fillId="6" borderId="2" xfId="113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164" fontId="2" fillId="6" borderId="1" xfId="0" applyNumberFormat="1" applyFont="1" applyFill="1" applyBorder="1"/>
    <xf numFmtId="165" fontId="10" fillId="6" borderId="1" xfId="0" applyNumberFormat="1" applyFont="1" applyFill="1" applyBorder="1" applyAlignment="1">
      <alignment vertical="top"/>
    </xf>
    <xf numFmtId="164" fontId="10" fillId="6" borderId="1" xfId="0" applyNumberFormat="1" applyFont="1" applyFill="1" applyBorder="1" applyAlignment="1">
      <alignment vertical="top"/>
    </xf>
    <xf numFmtId="0" fontId="10" fillId="6" borderId="0" xfId="0" applyFont="1" applyFill="1" applyAlignment="1">
      <alignment vertical="top"/>
    </xf>
    <xf numFmtId="165" fontId="2" fillId="6" borderId="1" xfId="0" applyNumberFormat="1" applyFont="1" applyFill="1" applyBorder="1" applyAlignment="1">
      <alignment vertical="top"/>
    </xf>
    <xf numFmtId="164" fontId="2" fillId="6" borderId="1" xfId="0" applyNumberFormat="1" applyFont="1" applyFill="1" applyBorder="1" applyAlignment="1">
      <alignment vertical="top"/>
    </xf>
    <xf numFmtId="165" fontId="10" fillId="6" borderId="0" xfId="0" applyNumberFormat="1" applyFont="1" applyFill="1"/>
    <xf numFmtId="0" fontId="2" fillId="6" borderId="1" xfId="113" applyFont="1" applyFill="1" applyBorder="1" applyAlignment="1">
      <alignment horizontal="left"/>
    </xf>
    <xf numFmtId="165" fontId="10" fillId="6" borderId="1" xfId="0" applyNumberFormat="1" applyFont="1" applyFill="1" applyBorder="1" applyAlignment="1"/>
    <xf numFmtId="164" fontId="10" fillId="6" borderId="1" xfId="0" applyNumberFormat="1" applyFont="1" applyFill="1" applyBorder="1" applyAlignment="1"/>
    <xf numFmtId="0" fontId="10" fillId="6" borderId="0" xfId="0" applyFont="1" applyFill="1" applyAlignment="1"/>
    <xf numFmtId="0" fontId="10" fillId="0" borderId="0" xfId="0" applyFont="1" applyFill="1"/>
    <xf numFmtId="0" fontId="2" fillId="6" borderId="0" xfId="0" applyFont="1" applyFill="1" applyAlignment="1">
      <alignment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vertical="top"/>
    </xf>
    <xf numFmtId="0" fontId="10" fillId="0" borderId="0" xfId="0" applyFont="1" applyFill="1" applyBorder="1"/>
    <xf numFmtId="165" fontId="10" fillId="6" borderId="0" xfId="0" applyNumberFormat="1" applyFont="1" applyFill="1" applyBorder="1"/>
    <xf numFmtId="0" fontId="2" fillId="6" borderId="0" xfId="0" applyFont="1" applyFill="1" applyBorder="1" applyAlignment="1">
      <alignment vertical="top" wrapText="1"/>
    </xf>
    <xf numFmtId="164" fontId="10" fillId="6" borderId="1" xfId="0" applyNumberFormat="1" applyFont="1" applyFill="1" applyBorder="1" applyAlignment="1">
      <alignment horizontal="right" vertical="top"/>
    </xf>
    <xf numFmtId="165" fontId="2" fillId="6" borderId="1" xfId="0" applyNumberFormat="1" applyFont="1" applyFill="1" applyBorder="1" applyAlignment="1">
      <alignment horizontal="right" vertical="top"/>
    </xf>
    <xf numFmtId="0" fontId="2" fillId="6" borderId="1" xfId="113" applyFont="1" applyFill="1" applyBorder="1" applyAlignment="1">
      <alignment horizontal="center" vertical="center"/>
    </xf>
    <xf numFmtId="0" fontId="12" fillId="6" borderId="1" xfId="112" applyNumberFormat="1" applyFont="1" applyFill="1" applyBorder="1" applyProtection="1">
      <alignment vertical="top" wrapText="1"/>
    </xf>
    <xf numFmtId="1" fontId="12" fillId="6" borderId="1" xfId="37" applyNumberFormat="1" applyFont="1" applyFill="1" applyBorder="1" applyAlignment="1" applyProtection="1">
      <alignment horizontal="center" vertical="top" shrinkToFit="1"/>
    </xf>
    <xf numFmtId="165" fontId="12" fillId="6" borderId="1" xfId="4" applyNumberFormat="1" applyFont="1" applyFill="1" applyBorder="1" applyProtection="1">
      <alignment horizontal="right" vertical="top" shrinkToFit="1"/>
    </xf>
    <xf numFmtId="49" fontId="12" fillId="6" borderId="1" xfId="37" applyNumberFormat="1" applyFont="1" applyFill="1" applyBorder="1" applyAlignment="1" applyProtection="1">
      <alignment horizontal="center" vertical="top" shrinkToFit="1"/>
    </xf>
    <xf numFmtId="165" fontId="12" fillId="6" borderId="1" xfId="3" applyNumberFormat="1" applyFont="1" applyFill="1" applyBorder="1" applyAlignment="1" applyProtection="1">
      <alignment horizontal="right" shrinkToFit="1"/>
    </xf>
    <xf numFmtId="0" fontId="2" fillId="6" borderId="1" xfId="112" applyNumberFormat="1" applyFont="1" applyFill="1" applyBorder="1" applyAlignment="1" applyProtection="1">
      <alignment vertical="top" wrapText="1"/>
    </xf>
    <xf numFmtId="49" fontId="2" fillId="6" borderId="1" xfId="37" applyNumberFormat="1" applyFont="1" applyFill="1" applyBorder="1" applyAlignment="1" applyProtection="1">
      <alignment horizontal="center" vertical="top" shrinkToFit="1"/>
    </xf>
    <xf numFmtId="165" fontId="12" fillId="6" borderId="3" xfId="16" applyNumberFormat="1" applyFont="1" applyFill="1" applyProtection="1">
      <alignment horizontal="right" vertical="top" shrinkToFit="1"/>
    </xf>
    <xf numFmtId="0" fontId="12" fillId="0" borderId="6" xfId="81" applyNumberFormat="1" applyFont="1" applyFill="1" applyAlignment="1" applyProtection="1">
      <alignment vertical="top" wrapText="1"/>
    </xf>
    <xf numFmtId="0" fontId="2" fillId="0" borderId="6" xfId="81" applyNumberFormat="1" applyFont="1" applyFill="1" applyAlignment="1" applyProtection="1">
      <alignment vertical="top" wrapText="1"/>
    </xf>
    <xf numFmtId="165" fontId="2" fillId="6" borderId="3" xfId="16" applyNumberFormat="1" applyFont="1" applyFill="1" applyProtection="1">
      <alignment horizontal="right" vertical="top" shrinkToFit="1"/>
    </xf>
    <xf numFmtId="165" fontId="2" fillId="6" borderId="1" xfId="4" applyNumberFormat="1" applyFont="1" applyFill="1" applyBorder="1" applyProtection="1">
      <alignment horizontal="right" vertical="top" shrinkToFit="1"/>
    </xf>
    <xf numFmtId="0" fontId="2" fillId="6" borderId="0" xfId="0" applyFont="1" applyFill="1"/>
    <xf numFmtId="1" fontId="2" fillId="0" borderId="3" xfId="33" applyNumberFormat="1" applyFont="1" applyFill="1" applyAlignment="1" applyProtection="1">
      <alignment horizontal="center" vertical="top" shrinkToFit="1"/>
    </xf>
    <xf numFmtId="1" fontId="12" fillId="0" borderId="3" xfId="33" applyNumberFormat="1" applyFont="1" applyFill="1" applyAlignment="1" applyProtection="1">
      <alignment horizontal="center" vertical="top" shrinkToFit="1"/>
    </xf>
    <xf numFmtId="0" fontId="2" fillId="6" borderId="1" xfId="0" applyFont="1" applyFill="1" applyBorder="1" applyAlignment="1">
      <alignment vertical="top" wrapText="1"/>
    </xf>
    <xf numFmtId="0" fontId="2" fillId="6" borderId="1" xfId="112" applyNumberFormat="1" applyFont="1" applyFill="1" applyBorder="1" applyProtection="1">
      <alignment vertical="top" wrapText="1"/>
    </xf>
    <xf numFmtId="1" fontId="2" fillId="6" borderId="1" xfId="37" applyNumberFormat="1" applyFont="1" applyFill="1" applyBorder="1" applyAlignment="1" applyProtection="1">
      <alignment horizontal="center" vertical="top" shrinkToFit="1"/>
    </xf>
    <xf numFmtId="164" fontId="2" fillId="0" borderId="1" xfId="0" applyNumberFormat="1" applyFont="1" applyFill="1" applyBorder="1" applyAlignment="1">
      <alignment vertical="top"/>
    </xf>
    <xf numFmtId="165" fontId="2" fillId="6" borderId="0" xfId="0" applyNumberFormat="1" applyFont="1" applyFill="1"/>
    <xf numFmtId="165" fontId="13" fillId="6" borderId="1" xfId="0" applyNumberFormat="1" applyFont="1" applyFill="1" applyBorder="1" applyAlignment="1">
      <alignment vertical="top"/>
    </xf>
    <xf numFmtId="164" fontId="13" fillId="6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horizontal="justify" vertical="top" wrapText="1"/>
    </xf>
    <xf numFmtId="0" fontId="10" fillId="6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justify" vertical="top" wrapText="1"/>
    </xf>
    <xf numFmtId="0" fontId="10" fillId="0" borderId="1" xfId="65" applyNumberFormat="1" applyFont="1" applyFill="1" applyBorder="1" applyAlignment="1" applyProtection="1">
      <alignment horizontal="justify" vertical="top" wrapText="1"/>
    </xf>
    <xf numFmtId="0" fontId="13" fillId="6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justify" vertical="top" wrapText="1"/>
    </xf>
    <xf numFmtId="0" fontId="10" fillId="6" borderId="0" xfId="113" applyFont="1" applyFill="1" applyAlignment="1">
      <alignment horizontal="center" wrapText="1"/>
    </xf>
    <xf numFmtId="0" fontId="11" fillId="6" borderId="0" xfId="113" applyFont="1" applyFill="1" applyAlignment="1">
      <alignment horizontal="center" vertical="center" wrapText="1"/>
    </xf>
    <xf numFmtId="0" fontId="10" fillId="6" borderId="0" xfId="0" applyFont="1" applyFill="1" applyAlignment="1">
      <alignment horizontal="right" vertical="center"/>
    </xf>
    <xf numFmtId="0" fontId="2" fillId="6" borderId="0" xfId="0" applyFont="1" applyFill="1" applyBorder="1" applyAlignment="1">
      <alignment horizontal="center" wrapText="1"/>
    </xf>
  </cellXfs>
  <cellStyles count="114">
    <cellStyle name="br" xfId="1" xr:uid="{00000000-0005-0000-0000-000000000000}"/>
    <cellStyle name="col" xfId="2" xr:uid="{00000000-0005-0000-0000-000001000000}"/>
    <cellStyle name="st24" xfId="3" xr:uid="{00000000-0005-0000-0000-000002000000}"/>
    <cellStyle name="st25" xfId="4" xr:uid="{00000000-0005-0000-0000-000003000000}"/>
    <cellStyle name="st28" xfId="5" xr:uid="{00000000-0005-0000-0000-000004000000}"/>
    <cellStyle name="st29" xfId="6" xr:uid="{00000000-0005-0000-0000-000005000000}"/>
    <cellStyle name="st30" xfId="7" xr:uid="{00000000-0005-0000-0000-000006000000}"/>
    <cellStyle name="st31" xfId="8" xr:uid="{00000000-0005-0000-0000-000007000000}"/>
    <cellStyle name="st31 2" xfId="9" xr:uid="{00000000-0005-0000-0000-000008000000}"/>
    <cellStyle name="st31 3" xfId="10" xr:uid="{00000000-0005-0000-0000-000009000000}"/>
    <cellStyle name="st31 4" xfId="11" xr:uid="{00000000-0005-0000-0000-00000A000000}"/>
    <cellStyle name="st32" xfId="12" xr:uid="{00000000-0005-0000-0000-00000B000000}"/>
    <cellStyle name="st33" xfId="13" xr:uid="{00000000-0005-0000-0000-00000C000000}"/>
    <cellStyle name="st49" xfId="14" xr:uid="{00000000-0005-0000-0000-00000D000000}"/>
    <cellStyle name="st50" xfId="15" xr:uid="{00000000-0005-0000-0000-00000E000000}"/>
    <cellStyle name="st51" xfId="16" xr:uid="{00000000-0005-0000-0000-00000F000000}"/>
    <cellStyle name="style0" xfId="17" xr:uid="{00000000-0005-0000-0000-000010000000}"/>
    <cellStyle name="td" xfId="18" xr:uid="{00000000-0005-0000-0000-000011000000}"/>
    <cellStyle name="tr" xfId="19" xr:uid="{00000000-0005-0000-0000-000012000000}"/>
    <cellStyle name="xl21" xfId="20" xr:uid="{00000000-0005-0000-0000-000013000000}"/>
    <cellStyle name="xl22" xfId="21" xr:uid="{00000000-0005-0000-0000-000014000000}"/>
    <cellStyle name="xl22 2" xfId="22" xr:uid="{00000000-0005-0000-0000-000015000000}"/>
    <cellStyle name="xl22 3" xfId="23" xr:uid="{00000000-0005-0000-0000-000016000000}"/>
    <cellStyle name="xl22 4" xfId="24" xr:uid="{00000000-0005-0000-0000-000017000000}"/>
    <cellStyle name="xl23" xfId="25" xr:uid="{00000000-0005-0000-0000-000018000000}"/>
    <cellStyle name="xl23 2" xfId="26" xr:uid="{00000000-0005-0000-0000-000019000000}"/>
    <cellStyle name="xl23 3" xfId="27" xr:uid="{00000000-0005-0000-0000-00001A000000}"/>
    <cellStyle name="xl23 4" xfId="28" xr:uid="{00000000-0005-0000-0000-00001B000000}"/>
    <cellStyle name="xl24" xfId="29" xr:uid="{00000000-0005-0000-0000-00001C000000}"/>
    <cellStyle name="xl24 2" xfId="30" xr:uid="{00000000-0005-0000-0000-00001D000000}"/>
    <cellStyle name="xl24 3" xfId="31" xr:uid="{00000000-0005-0000-0000-00001E000000}"/>
    <cellStyle name="xl24 4" xfId="32" xr:uid="{00000000-0005-0000-0000-00001F000000}"/>
    <cellStyle name="xl25" xfId="33" xr:uid="{00000000-0005-0000-0000-000020000000}"/>
    <cellStyle name="xl25 2" xfId="34" xr:uid="{00000000-0005-0000-0000-000021000000}"/>
    <cellStyle name="xl25 3" xfId="35" xr:uid="{00000000-0005-0000-0000-000022000000}"/>
    <cellStyle name="xl25 4" xfId="36" xr:uid="{00000000-0005-0000-0000-000023000000}"/>
    <cellStyle name="xl26" xfId="37" xr:uid="{00000000-0005-0000-0000-000024000000}"/>
    <cellStyle name="xl26 2" xfId="38" xr:uid="{00000000-0005-0000-0000-000025000000}"/>
    <cellStyle name="xl26 3" xfId="39" xr:uid="{00000000-0005-0000-0000-000026000000}"/>
    <cellStyle name="xl26 4" xfId="40" xr:uid="{00000000-0005-0000-0000-000027000000}"/>
    <cellStyle name="xl27" xfId="41" xr:uid="{00000000-0005-0000-0000-000028000000}"/>
    <cellStyle name="xl27 2" xfId="42" xr:uid="{00000000-0005-0000-0000-000029000000}"/>
    <cellStyle name="xl27 3" xfId="43" xr:uid="{00000000-0005-0000-0000-00002A000000}"/>
    <cellStyle name="xl27 4" xfId="44" xr:uid="{00000000-0005-0000-0000-00002B000000}"/>
    <cellStyle name="xl28" xfId="45" xr:uid="{00000000-0005-0000-0000-00002C000000}"/>
    <cellStyle name="xl28 2" xfId="46" xr:uid="{00000000-0005-0000-0000-00002D000000}"/>
    <cellStyle name="xl28 3" xfId="47" xr:uid="{00000000-0005-0000-0000-00002E000000}"/>
    <cellStyle name="xl28 4" xfId="48" xr:uid="{00000000-0005-0000-0000-00002F000000}"/>
    <cellStyle name="xl29" xfId="49" xr:uid="{00000000-0005-0000-0000-000030000000}"/>
    <cellStyle name="xl29 2" xfId="50" xr:uid="{00000000-0005-0000-0000-000031000000}"/>
    <cellStyle name="xl29 3" xfId="51" xr:uid="{00000000-0005-0000-0000-000032000000}"/>
    <cellStyle name="xl29 4" xfId="52" xr:uid="{00000000-0005-0000-0000-000033000000}"/>
    <cellStyle name="xl30" xfId="53" xr:uid="{00000000-0005-0000-0000-000034000000}"/>
    <cellStyle name="xl30 2" xfId="54" xr:uid="{00000000-0005-0000-0000-000035000000}"/>
    <cellStyle name="xl30 3" xfId="55" xr:uid="{00000000-0005-0000-0000-000036000000}"/>
    <cellStyle name="xl30 4" xfId="56" xr:uid="{00000000-0005-0000-0000-000037000000}"/>
    <cellStyle name="xl31" xfId="57" xr:uid="{00000000-0005-0000-0000-000038000000}"/>
    <cellStyle name="xl31 2" xfId="58" xr:uid="{00000000-0005-0000-0000-000039000000}"/>
    <cellStyle name="xl31 3" xfId="59" xr:uid="{00000000-0005-0000-0000-00003A000000}"/>
    <cellStyle name="xl31 4" xfId="60" xr:uid="{00000000-0005-0000-0000-00003B000000}"/>
    <cellStyle name="xl32" xfId="61" xr:uid="{00000000-0005-0000-0000-00003C000000}"/>
    <cellStyle name="xl32 2" xfId="62" xr:uid="{00000000-0005-0000-0000-00003D000000}"/>
    <cellStyle name="xl32 3" xfId="63" xr:uid="{00000000-0005-0000-0000-00003E000000}"/>
    <cellStyle name="xl32 4" xfId="64" xr:uid="{00000000-0005-0000-0000-00003F000000}"/>
    <cellStyle name="xl33" xfId="65" xr:uid="{00000000-0005-0000-0000-000040000000}"/>
    <cellStyle name="xl33 2" xfId="66" xr:uid="{00000000-0005-0000-0000-000041000000}"/>
    <cellStyle name="xl33 3" xfId="67" xr:uid="{00000000-0005-0000-0000-000042000000}"/>
    <cellStyle name="xl33 4" xfId="68" xr:uid="{00000000-0005-0000-0000-000043000000}"/>
    <cellStyle name="xl34" xfId="69" xr:uid="{00000000-0005-0000-0000-000044000000}"/>
    <cellStyle name="xl34 2" xfId="70" xr:uid="{00000000-0005-0000-0000-000045000000}"/>
    <cellStyle name="xl34 3" xfId="71" xr:uid="{00000000-0005-0000-0000-000046000000}"/>
    <cellStyle name="xl34 4" xfId="72" xr:uid="{00000000-0005-0000-0000-000047000000}"/>
    <cellStyle name="xl35" xfId="73" xr:uid="{00000000-0005-0000-0000-000048000000}"/>
    <cellStyle name="xl35 2" xfId="74" xr:uid="{00000000-0005-0000-0000-000049000000}"/>
    <cellStyle name="xl35 3" xfId="75" xr:uid="{00000000-0005-0000-0000-00004A000000}"/>
    <cellStyle name="xl35 4" xfId="76" xr:uid="{00000000-0005-0000-0000-00004B000000}"/>
    <cellStyle name="xl36" xfId="77" xr:uid="{00000000-0005-0000-0000-00004C000000}"/>
    <cellStyle name="xl36 2" xfId="78" xr:uid="{00000000-0005-0000-0000-00004D000000}"/>
    <cellStyle name="xl36 3" xfId="79" xr:uid="{00000000-0005-0000-0000-00004E000000}"/>
    <cellStyle name="xl36 4" xfId="80" xr:uid="{00000000-0005-0000-0000-00004F000000}"/>
    <cellStyle name="xl37" xfId="81" xr:uid="{00000000-0005-0000-0000-000050000000}"/>
    <cellStyle name="xl37 2" xfId="82" xr:uid="{00000000-0005-0000-0000-000051000000}"/>
    <cellStyle name="xl37 3" xfId="83" xr:uid="{00000000-0005-0000-0000-000052000000}"/>
    <cellStyle name="xl37 4" xfId="84" xr:uid="{00000000-0005-0000-0000-000053000000}"/>
    <cellStyle name="xl38" xfId="85" xr:uid="{00000000-0005-0000-0000-000054000000}"/>
    <cellStyle name="xl38 2" xfId="86" xr:uid="{00000000-0005-0000-0000-000055000000}"/>
    <cellStyle name="xl38 3" xfId="87" xr:uid="{00000000-0005-0000-0000-000056000000}"/>
    <cellStyle name="xl38 4" xfId="88" xr:uid="{00000000-0005-0000-0000-000057000000}"/>
    <cellStyle name="xl39" xfId="89" xr:uid="{00000000-0005-0000-0000-000058000000}"/>
    <cellStyle name="xl39 2" xfId="90" xr:uid="{00000000-0005-0000-0000-000059000000}"/>
    <cellStyle name="xl39 3" xfId="91" xr:uid="{00000000-0005-0000-0000-00005A000000}"/>
    <cellStyle name="xl39 4" xfId="92" xr:uid="{00000000-0005-0000-0000-00005B000000}"/>
    <cellStyle name="xl40" xfId="93" xr:uid="{00000000-0005-0000-0000-00005C000000}"/>
    <cellStyle name="xl40 2" xfId="94" xr:uid="{00000000-0005-0000-0000-00005D000000}"/>
    <cellStyle name="xl40 3" xfId="95" xr:uid="{00000000-0005-0000-0000-00005E000000}"/>
    <cellStyle name="xl40 4" xfId="96" xr:uid="{00000000-0005-0000-0000-00005F000000}"/>
    <cellStyle name="xl41" xfId="97" xr:uid="{00000000-0005-0000-0000-000060000000}"/>
    <cellStyle name="xl41 2" xfId="98" xr:uid="{00000000-0005-0000-0000-000061000000}"/>
    <cellStyle name="xl41 3" xfId="99" xr:uid="{00000000-0005-0000-0000-000062000000}"/>
    <cellStyle name="xl41 4" xfId="100" xr:uid="{00000000-0005-0000-0000-000063000000}"/>
    <cellStyle name="xl42" xfId="101" xr:uid="{00000000-0005-0000-0000-000064000000}"/>
    <cellStyle name="xl42 2" xfId="102" xr:uid="{00000000-0005-0000-0000-000065000000}"/>
    <cellStyle name="xl42 3" xfId="103" xr:uid="{00000000-0005-0000-0000-000066000000}"/>
    <cellStyle name="xl42 4" xfId="104" xr:uid="{00000000-0005-0000-0000-000067000000}"/>
    <cellStyle name="xl43" xfId="105" xr:uid="{00000000-0005-0000-0000-000068000000}"/>
    <cellStyle name="xl43 2" xfId="106" xr:uid="{00000000-0005-0000-0000-000069000000}"/>
    <cellStyle name="xl43 3" xfId="107" xr:uid="{00000000-0005-0000-0000-00006A000000}"/>
    <cellStyle name="xl43 4" xfId="108" xr:uid="{00000000-0005-0000-0000-00006B000000}"/>
    <cellStyle name="xl44" xfId="109" xr:uid="{00000000-0005-0000-0000-00006C000000}"/>
    <cellStyle name="xl45" xfId="110" xr:uid="{00000000-0005-0000-0000-00006D000000}"/>
    <cellStyle name="xl46" xfId="111" xr:uid="{00000000-0005-0000-0000-00006E000000}"/>
    <cellStyle name="xl60" xfId="112" xr:uid="{00000000-0005-0000-0000-00006F000000}"/>
    <cellStyle name="Обычный" xfId="0" builtinId="0"/>
    <cellStyle name="Обычный 2" xfId="113" xr:uid="{00000000-0005-0000-0000-00007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view="pageBreakPreview" topLeftCell="B1" zoomScale="80" zoomScaleNormal="100" zoomScaleSheetLayoutView="80" workbookViewId="0">
      <selection activeCell="G64" sqref="G64"/>
    </sheetView>
  </sheetViews>
  <sheetFormatPr defaultRowHeight="15.75" x14ac:dyDescent="0.25"/>
  <cols>
    <col min="1" max="1" width="24.85546875" style="1" hidden="1" customWidth="1"/>
    <col min="2" max="2" width="45.85546875" style="4" customWidth="1"/>
    <col min="3" max="3" width="8.7109375" style="22" customWidth="1"/>
    <col min="4" max="4" width="16.140625" style="30" customWidth="1"/>
    <col min="5" max="5" width="13.42578125" style="1" customWidth="1"/>
    <col min="6" max="6" width="12.7109375" style="1" customWidth="1"/>
    <col min="7" max="7" width="13.7109375" style="1" customWidth="1"/>
    <col min="8" max="8" width="13" style="1" customWidth="1"/>
    <col min="9" max="9" width="62.5703125" style="31" customWidth="1"/>
    <col min="10" max="10" width="12.28515625" style="1" customWidth="1"/>
    <col min="11" max="16384" width="9.140625" style="1"/>
  </cols>
  <sheetData>
    <row r="1" spans="1:10" x14ac:dyDescent="0.25">
      <c r="B1" s="72" t="s">
        <v>100</v>
      </c>
      <c r="C1" s="72"/>
      <c r="D1" s="72"/>
      <c r="E1" s="72"/>
      <c r="F1" s="72"/>
      <c r="G1" s="72"/>
      <c r="H1" s="72"/>
      <c r="I1" s="72"/>
    </row>
    <row r="2" spans="1:10" x14ac:dyDescent="0.25">
      <c r="B2" s="3"/>
      <c r="C2" s="3"/>
      <c r="D2" s="3"/>
      <c r="E2" s="3"/>
      <c r="F2" s="3"/>
      <c r="G2" s="3"/>
      <c r="H2" s="3"/>
      <c r="I2" s="3"/>
    </row>
    <row r="3" spans="1:10" s="4" customFormat="1" ht="51" customHeight="1" x14ac:dyDescent="0.25">
      <c r="A3" s="70" t="s">
        <v>101</v>
      </c>
      <c r="B3" s="70"/>
      <c r="C3" s="70"/>
      <c r="D3" s="70"/>
      <c r="E3" s="70"/>
      <c r="F3" s="70"/>
      <c r="G3" s="70"/>
      <c r="H3" s="70"/>
      <c r="I3" s="70"/>
    </row>
    <row r="4" spans="1:10" s="4" customForma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10" s="4" customFormat="1" x14ac:dyDescent="0.25">
      <c r="A5" s="5"/>
      <c r="B5" s="71"/>
      <c r="C5" s="71"/>
      <c r="D5" s="71"/>
      <c r="E5" s="71"/>
      <c r="F5" s="71"/>
      <c r="I5" s="6" t="s">
        <v>87</v>
      </c>
    </row>
    <row r="6" spans="1:10" s="4" customFormat="1" ht="131.25" customHeight="1" x14ac:dyDescent="0.25">
      <c r="A6" s="7"/>
      <c r="B6" s="8" t="s">
        <v>0</v>
      </c>
      <c r="C6" s="9" t="s">
        <v>12</v>
      </c>
      <c r="D6" s="10" t="s">
        <v>102</v>
      </c>
      <c r="E6" s="9" t="s">
        <v>106</v>
      </c>
      <c r="F6" s="9" t="s">
        <v>107</v>
      </c>
      <c r="G6" s="9" t="s">
        <v>78</v>
      </c>
      <c r="H6" s="9" t="s">
        <v>11</v>
      </c>
      <c r="I6" s="8" t="s">
        <v>79</v>
      </c>
      <c r="J6" s="11"/>
    </row>
    <row r="7" spans="1:10" s="16" customFormat="1" x14ac:dyDescent="0.25">
      <c r="A7" s="12">
        <v>1</v>
      </c>
      <c r="B7" s="40">
        <v>1</v>
      </c>
      <c r="C7" s="13">
        <v>2</v>
      </c>
      <c r="D7" s="14">
        <v>3</v>
      </c>
      <c r="E7" s="15">
        <v>4</v>
      </c>
      <c r="F7" s="15">
        <v>5</v>
      </c>
      <c r="G7" s="15">
        <v>6</v>
      </c>
      <c r="H7" s="15">
        <v>7</v>
      </c>
      <c r="I7" s="8">
        <v>8</v>
      </c>
    </row>
    <row r="8" spans="1:10" x14ac:dyDescent="0.25">
      <c r="A8" s="17"/>
      <c r="B8" s="41" t="s">
        <v>1</v>
      </c>
      <c r="C8" s="42" t="s">
        <v>13</v>
      </c>
      <c r="D8" s="43">
        <f>SUM(D9:D16)</f>
        <v>311912.8</v>
      </c>
      <c r="E8" s="43">
        <f>SUM(E9:E16)</f>
        <v>286090.45380000002</v>
      </c>
      <c r="F8" s="43">
        <f>SUM(F9:F16)</f>
        <v>274600.76624999999</v>
      </c>
      <c r="G8" s="18">
        <f>F8/D8%</f>
        <v>88.037671506267145</v>
      </c>
      <c r="H8" s="19">
        <f>F8/E8%</f>
        <v>95.983896911837462</v>
      </c>
      <c r="I8" s="56" t="s">
        <v>94</v>
      </c>
    </row>
    <row r="9" spans="1:10" ht="47.25" x14ac:dyDescent="0.25">
      <c r="A9" s="17"/>
      <c r="B9" s="41" t="s">
        <v>50</v>
      </c>
      <c r="C9" s="42" t="s">
        <v>14</v>
      </c>
      <c r="D9" s="43">
        <v>5963.6</v>
      </c>
      <c r="E9" s="43">
        <v>6991.8</v>
      </c>
      <c r="F9" s="43">
        <v>6991.6757299999999</v>
      </c>
      <c r="G9" s="23">
        <f t="shared" ref="G9:G56" si="0">F9/D9%</f>
        <v>117.239179857804</v>
      </c>
      <c r="H9" s="21">
        <f t="shared" ref="H9:H56" si="1">F9/E9%</f>
        <v>99.998222632226316</v>
      </c>
      <c r="I9" s="63" t="s">
        <v>112</v>
      </c>
    </row>
    <row r="10" spans="1:10" ht="63" customHeight="1" x14ac:dyDescent="0.25">
      <c r="A10" s="17"/>
      <c r="B10" s="41" t="s">
        <v>51</v>
      </c>
      <c r="C10" s="42" t="s">
        <v>15</v>
      </c>
      <c r="D10" s="43">
        <v>9760.2000000000007</v>
      </c>
      <c r="E10" s="43">
        <v>7031.5</v>
      </c>
      <c r="F10" s="43">
        <v>6935.3013499999997</v>
      </c>
      <c r="G10" s="23">
        <f t="shared" si="0"/>
        <v>71.056959386078148</v>
      </c>
      <c r="H10" s="21">
        <f t="shared" si="1"/>
        <v>98.631890066130978</v>
      </c>
      <c r="I10" s="63" t="s">
        <v>114</v>
      </c>
    </row>
    <row r="11" spans="1:10" ht="65.25" customHeight="1" x14ac:dyDescent="0.25">
      <c r="A11" s="17"/>
      <c r="B11" s="41" t="s">
        <v>52</v>
      </c>
      <c r="C11" s="42" t="s">
        <v>16</v>
      </c>
      <c r="D11" s="43">
        <v>101676.4</v>
      </c>
      <c r="E11" s="43">
        <v>88126.6</v>
      </c>
      <c r="F11" s="43">
        <v>81991.810190000004</v>
      </c>
      <c r="G11" s="23">
        <f t="shared" si="0"/>
        <v>80.639961869224337</v>
      </c>
      <c r="H11" s="21">
        <f t="shared" si="1"/>
        <v>93.038662776051723</v>
      </c>
      <c r="I11" s="64" t="s">
        <v>120</v>
      </c>
    </row>
    <row r="12" spans="1:10" x14ac:dyDescent="0.25">
      <c r="A12" s="17"/>
      <c r="B12" s="41" t="s">
        <v>85</v>
      </c>
      <c r="C12" s="44" t="s">
        <v>86</v>
      </c>
      <c r="D12" s="43">
        <v>8.9</v>
      </c>
      <c r="E12" s="43">
        <v>7.3</v>
      </c>
      <c r="F12" s="43">
        <v>0</v>
      </c>
      <c r="G12" s="23">
        <f t="shared" si="0"/>
        <v>0</v>
      </c>
      <c r="H12" s="21">
        <f t="shared" si="1"/>
        <v>0</v>
      </c>
      <c r="I12" s="65" t="s">
        <v>113</v>
      </c>
    </row>
    <row r="13" spans="1:10" ht="47.25" customHeight="1" x14ac:dyDescent="0.25">
      <c r="A13" s="17"/>
      <c r="B13" s="41" t="s">
        <v>53</v>
      </c>
      <c r="C13" s="42" t="s">
        <v>17</v>
      </c>
      <c r="D13" s="43">
        <v>30372.2</v>
      </c>
      <c r="E13" s="43">
        <v>30735</v>
      </c>
      <c r="F13" s="43">
        <v>30549.910169999999</v>
      </c>
      <c r="G13" s="23">
        <f t="shared" si="0"/>
        <v>100.58510799349405</v>
      </c>
      <c r="H13" s="21">
        <f t="shared" si="1"/>
        <v>99.397788091752062</v>
      </c>
      <c r="I13" s="63" t="s">
        <v>95</v>
      </c>
    </row>
    <row r="14" spans="1:10" ht="31.5" x14ac:dyDescent="0.25">
      <c r="A14" s="17"/>
      <c r="B14" s="41" t="s">
        <v>90</v>
      </c>
      <c r="C14" s="44" t="s">
        <v>89</v>
      </c>
      <c r="D14" s="43">
        <v>0</v>
      </c>
      <c r="E14" s="43">
        <v>1998.2</v>
      </c>
      <c r="F14" s="43">
        <v>1998.2</v>
      </c>
      <c r="G14" s="39" t="s">
        <v>92</v>
      </c>
      <c r="H14" s="21">
        <f>F14/E14%</f>
        <v>100</v>
      </c>
      <c r="I14" s="63" t="s">
        <v>96</v>
      </c>
    </row>
    <row r="15" spans="1:10" ht="47.25" x14ac:dyDescent="0.25">
      <c r="A15" s="17"/>
      <c r="B15" s="41" t="s">
        <v>54</v>
      </c>
      <c r="C15" s="42" t="s">
        <v>18</v>
      </c>
      <c r="D15" s="43">
        <v>2339.1</v>
      </c>
      <c r="E15" s="43">
        <v>691.05380000000002</v>
      </c>
      <c r="F15" s="43">
        <v>0</v>
      </c>
      <c r="G15" s="23">
        <f t="shared" si="0"/>
        <v>0</v>
      </c>
      <c r="H15" s="21">
        <f t="shared" si="1"/>
        <v>0</v>
      </c>
      <c r="I15" s="63" t="s">
        <v>121</v>
      </c>
    </row>
    <row r="16" spans="1:10" ht="63" x14ac:dyDescent="0.25">
      <c r="A16" s="17"/>
      <c r="B16" s="41" t="s">
        <v>55</v>
      </c>
      <c r="C16" s="42" t="s">
        <v>19</v>
      </c>
      <c r="D16" s="43">
        <v>161792.4</v>
      </c>
      <c r="E16" s="43">
        <v>150509</v>
      </c>
      <c r="F16" s="43">
        <v>146133.86881000001</v>
      </c>
      <c r="G16" s="23">
        <f t="shared" si="0"/>
        <v>90.3218376203085</v>
      </c>
      <c r="H16" s="21">
        <f t="shared" si="1"/>
        <v>97.093109920337</v>
      </c>
      <c r="I16" s="63" t="s">
        <v>122</v>
      </c>
      <c r="J16" s="22"/>
    </row>
    <row r="17" spans="1:17" ht="33" customHeight="1" x14ac:dyDescent="0.25">
      <c r="A17" s="17"/>
      <c r="B17" s="41" t="s">
        <v>2</v>
      </c>
      <c r="C17" s="42" t="s">
        <v>20</v>
      </c>
      <c r="D17" s="43">
        <f>SUM(D18:D19)</f>
        <v>15146.1</v>
      </c>
      <c r="E17" s="43">
        <f>SUM(E18:E19)</f>
        <v>15622.757600000001</v>
      </c>
      <c r="F17" s="43">
        <f>SUM(F18:F19)</f>
        <v>15252.095140000001</v>
      </c>
      <c r="G17" s="23">
        <f t="shared" si="0"/>
        <v>100.69981803896712</v>
      </c>
      <c r="H17" s="21">
        <f t="shared" si="1"/>
        <v>97.627419758468264</v>
      </c>
      <c r="I17" s="63" t="s">
        <v>94</v>
      </c>
    </row>
    <row r="18" spans="1:17" ht="63" x14ac:dyDescent="0.25">
      <c r="A18" s="17"/>
      <c r="B18" s="46" t="s">
        <v>103</v>
      </c>
      <c r="C18" s="47" t="s">
        <v>104</v>
      </c>
      <c r="D18" s="48">
        <v>14682.1</v>
      </c>
      <c r="E18" s="43">
        <v>15527.1576</v>
      </c>
      <c r="F18" s="43">
        <v>15156.495140000001</v>
      </c>
      <c r="G18" s="39">
        <f t="shared" si="0"/>
        <v>103.2311123068226</v>
      </c>
      <c r="H18" s="21">
        <f t="shared" si="1"/>
        <v>97.612811890310169</v>
      </c>
      <c r="I18" s="63" t="s">
        <v>94</v>
      </c>
    </row>
    <row r="19" spans="1:17" ht="63" x14ac:dyDescent="0.25">
      <c r="A19" s="17"/>
      <c r="B19" s="41" t="s">
        <v>56</v>
      </c>
      <c r="C19" s="42" t="s">
        <v>21</v>
      </c>
      <c r="D19" s="48">
        <v>464</v>
      </c>
      <c r="E19" s="43">
        <v>95.6</v>
      </c>
      <c r="F19" s="43">
        <v>95.6</v>
      </c>
      <c r="G19" s="23">
        <f t="shared" si="0"/>
        <v>20.603448275862068</v>
      </c>
      <c r="H19" s="21">
        <f t="shared" si="1"/>
        <v>100</v>
      </c>
      <c r="I19" s="67" t="s">
        <v>123</v>
      </c>
    </row>
    <row r="20" spans="1:17" x14ac:dyDescent="0.25">
      <c r="A20" s="17"/>
      <c r="B20" s="41" t="s">
        <v>3</v>
      </c>
      <c r="C20" s="42" t="s">
        <v>22</v>
      </c>
      <c r="D20" s="43">
        <f>SUM(D21:D25)</f>
        <v>158668.20000000001</v>
      </c>
      <c r="E20" s="43">
        <f>SUM(E21:E25)</f>
        <v>189436.99757000001</v>
      </c>
      <c r="F20" s="43">
        <f>SUM(F21:F25)</f>
        <v>181646.19448000001</v>
      </c>
      <c r="G20" s="23">
        <f t="shared" si="0"/>
        <v>114.48178934405256</v>
      </c>
      <c r="H20" s="21">
        <f t="shared" si="1"/>
        <v>95.88739095850525</v>
      </c>
      <c r="I20" s="63" t="s">
        <v>94</v>
      </c>
    </row>
    <row r="21" spans="1:17" ht="52.5" customHeight="1" x14ac:dyDescent="0.25">
      <c r="A21" s="17"/>
      <c r="B21" s="41" t="s">
        <v>57</v>
      </c>
      <c r="C21" s="42" t="s">
        <v>23</v>
      </c>
      <c r="D21" s="48">
        <v>2328.8000000000002</v>
      </c>
      <c r="E21" s="43">
        <v>2770.1</v>
      </c>
      <c r="F21" s="43">
        <v>2769.8635100000001</v>
      </c>
      <c r="G21" s="23">
        <f t="shared" si="0"/>
        <v>118.9395186362075</v>
      </c>
      <c r="H21" s="21">
        <f t="shared" si="1"/>
        <v>99.991462763077152</v>
      </c>
      <c r="I21" s="66" t="s">
        <v>97</v>
      </c>
    </row>
    <row r="22" spans="1:17" s="53" customFormat="1" ht="34.5" customHeight="1" x14ac:dyDescent="0.25">
      <c r="A22" s="17"/>
      <c r="B22" s="57" t="s">
        <v>58</v>
      </c>
      <c r="C22" s="58" t="s">
        <v>24</v>
      </c>
      <c r="D22" s="51">
        <v>1755.8</v>
      </c>
      <c r="E22" s="52">
        <v>4526</v>
      </c>
      <c r="F22" s="52">
        <v>4245.2876100000003</v>
      </c>
      <c r="G22" s="23">
        <f>F22/D22%</f>
        <v>241.7865138398451</v>
      </c>
      <c r="H22" s="24">
        <f t="shared" si="1"/>
        <v>93.797781926646053</v>
      </c>
      <c r="I22" s="63" t="s">
        <v>116</v>
      </c>
    </row>
    <row r="23" spans="1:17" s="53" customFormat="1" ht="78.75" x14ac:dyDescent="0.25">
      <c r="A23" s="17"/>
      <c r="B23" s="57" t="s">
        <v>59</v>
      </c>
      <c r="C23" s="58" t="s">
        <v>25</v>
      </c>
      <c r="D23" s="51">
        <v>40904</v>
      </c>
      <c r="E23" s="52">
        <v>26462.1</v>
      </c>
      <c r="F23" s="52">
        <v>26461.819</v>
      </c>
      <c r="G23" s="23">
        <f t="shared" si="0"/>
        <v>64.692497066301584</v>
      </c>
      <c r="H23" s="24">
        <f t="shared" si="1"/>
        <v>99.998938103929774</v>
      </c>
      <c r="I23" s="63" t="s">
        <v>133</v>
      </c>
    </row>
    <row r="24" spans="1:17" s="53" customFormat="1" ht="47.25" x14ac:dyDescent="0.25">
      <c r="A24" s="17"/>
      <c r="B24" s="57" t="s">
        <v>60</v>
      </c>
      <c r="C24" s="58" t="s">
        <v>26</v>
      </c>
      <c r="D24" s="51">
        <v>100121.4</v>
      </c>
      <c r="E24" s="52">
        <v>143903.09757000001</v>
      </c>
      <c r="F24" s="52">
        <v>141468.16553</v>
      </c>
      <c r="G24" s="23">
        <f>F24/D24%</f>
        <v>141.29663141945679</v>
      </c>
      <c r="H24" s="59">
        <f t="shared" si="1"/>
        <v>98.307936325821217</v>
      </c>
      <c r="I24" s="65" t="s">
        <v>117</v>
      </c>
      <c r="J24" s="73"/>
      <c r="K24" s="73"/>
      <c r="L24" s="73"/>
      <c r="M24" s="73"/>
      <c r="N24" s="73"/>
      <c r="O24" s="73"/>
      <c r="P24" s="73"/>
      <c r="Q24" s="73"/>
    </row>
    <row r="25" spans="1:17" ht="78.75" x14ac:dyDescent="0.25">
      <c r="A25" s="17"/>
      <c r="B25" s="41" t="s">
        <v>61</v>
      </c>
      <c r="C25" s="42" t="s">
        <v>27</v>
      </c>
      <c r="D25" s="48">
        <v>13558.2</v>
      </c>
      <c r="E25" s="43">
        <v>11775.7</v>
      </c>
      <c r="F25" s="43">
        <v>6701.0588299999999</v>
      </c>
      <c r="G25" s="23">
        <f>F25/D25%</f>
        <v>49.424398740245756</v>
      </c>
      <c r="H25" s="21">
        <f t="shared" si="1"/>
        <v>56.90582156474774</v>
      </c>
      <c r="I25" s="65" t="s">
        <v>124</v>
      </c>
      <c r="J25" s="25"/>
    </row>
    <row r="26" spans="1:17" ht="18" customHeight="1" x14ac:dyDescent="0.25">
      <c r="A26" s="17"/>
      <c r="B26" s="41" t="s">
        <v>4</v>
      </c>
      <c r="C26" s="42" t="s">
        <v>28</v>
      </c>
      <c r="D26" s="43">
        <f>SUM(D27:D29)</f>
        <v>488771</v>
      </c>
      <c r="E26" s="43">
        <f>SUM(E27:E29)</f>
        <v>426966.62900000002</v>
      </c>
      <c r="F26" s="43">
        <f>SUM(F27:F29)</f>
        <v>381142.79</v>
      </c>
      <c r="G26" s="23">
        <f t="shared" si="0"/>
        <v>77.979828999674695</v>
      </c>
      <c r="H26" s="21">
        <f t="shared" si="1"/>
        <v>89.267583017594561</v>
      </c>
      <c r="I26" s="63" t="s">
        <v>94</v>
      </c>
    </row>
    <row r="27" spans="1:17" s="53" customFormat="1" ht="78.75" x14ac:dyDescent="0.25">
      <c r="A27" s="17"/>
      <c r="B27" s="57" t="s">
        <v>62</v>
      </c>
      <c r="C27" s="58" t="s">
        <v>29</v>
      </c>
      <c r="D27" s="51">
        <v>32947.599999999999</v>
      </c>
      <c r="E27" s="52">
        <v>141989</v>
      </c>
      <c r="F27" s="52">
        <v>140397.60308</v>
      </c>
      <c r="G27" s="61">
        <f t="shared" si="0"/>
        <v>426.12391518653862</v>
      </c>
      <c r="H27" s="62">
        <f t="shared" si="1"/>
        <v>98.87921112198832</v>
      </c>
      <c r="I27" s="68" t="s">
        <v>135</v>
      </c>
      <c r="J27" s="60"/>
    </row>
    <row r="28" spans="1:17" ht="111.75" customHeight="1" x14ac:dyDescent="0.25">
      <c r="A28" s="17"/>
      <c r="B28" s="41" t="s">
        <v>63</v>
      </c>
      <c r="C28" s="42" t="s">
        <v>30</v>
      </c>
      <c r="D28" s="48">
        <v>389775.5</v>
      </c>
      <c r="E28" s="43">
        <v>219783.829</v>
      </c>
      <c r="F28" s="43">
        <v>182420.65138</v>
      </c>
      <c r="G28" s="61">
        <f t="shared" si="0"/>
        <v>46.80146683924464</v>
      </c>
      <c r="H28" s="62">
        <f t="shared" si="1"/>
        <v>83.000033355502225</v>
      </c>
      <c r="I28" s="68" t="s">
        <v>125</v>
      </c>
    </row>
    <row r="29" spans="1:17" ht="207.6" customHeight="1" x14ac:dyDescent="0.25">
      <c r="A29" s="17"/>
      <c r="B29" s="41" t="s">
        <v>64</v>
      </c>
      <c r="C29" s="42" t="s">
        <v>31</v>
      </c>
      <c r="D29" s="48">
        <v>66047.899999999994</v>
      </c>
      <c r="E29" s="43">
        <v>65193.8</v>
      </c>
      <c r="F29" s="43">
        <v>58324.535539999997</v>
      </c>
      <c r="G29" s="61">
        <f t="shared" si="0"/>
        <v>88.306419341114562</v>
      </c>
      <c r="H29" s="62">
        <f t="shared" si="1"/>
        <v>89.463316358304013</v>
      </c>
      <c r="I29" s="63" t="s">
        <v>130</v>
      </c>
    </row>
    <row r="30" spans="1:17" s="53" customFormat="1" ht="18" customHeight="1" x14ac:dyDescent="0.25">
      <c r="A30" s="17"/>
      <c r="B30" s="50" t="s">
        <v>110</v>
      </c>
      <c r="C30" s="54" t="s">
        <v>108</v>
      </c>
      <c r="D30" s="51">
        <f>D31</f>
        <v>0</v>
      </c>
      <c r="E30" s="52">
        <f>E31</f>
        <v>2.8</v>
      </c>
      <c r="F30" s="52">
        <f>F31</f>
        <v>2.8</v>
      </c>
      <c r="G30" s="39" t="s">
        <v>92</v>
      </c>
      <c r="H30" s="24">
        <f>F30/E30%</f>
        <v>100</v>
      </c>
      <c r="I30" s="63" t="s">
        <v>94</v>
      </c>
    </row>
    <row r="31" spans="1:17" ht="33.75" customHeight="1" x14ac:dyDescent="0.25">
      <c r="A31" s="17"/>
      <c r="B31" s="49" t="s">
        <v>111</v>
      </c>
      <c r="C31" s="55" t="s">
        <v>109</v>
      </c>
      <c r="D31" s="48">
        <v>0</v>
      </c>
      <c r="E31" s="43">
        <v>2.8</v>
      </c>
      <c r="F31" s="43">
        <v>2.8</v>
      </c>
      <c r="G31" s="39" t="s">
        <v>92</v>
      </c>
      <c r="H31" s="21">
        <f>F31/E31%</f>
        <v>100</v>
      </c>
      <c r="I31" s="66" t="s">
        <v>126</v>
      </c>
    </row>
    <row r="32" spans="1:17" x14ac:dyDescent="0.25">
      <c r="A32" s="17"/>
      <c r="B32" s="41" t="s">
        <v>5</v>
      </c>
      <c r="C32" s="42" t="s">
        <v>32</v>
      </c>
      <c r="D32" s="43">
        <f>SUM(D33:D38)</f>
        <v>1015763.9999999999</v>
      </c>
      <c r="E32" s="43">
        <f>SUM(E33:E38)</f>
        <v>1006060.4999999998</v>
      </c>
      <c r="F32" s="43">
        <f>SUM(F33:F38)</f>
        <v>1001198.6799300001</v>
      </c>
      <c r="G32" s="23">
        <f t="shared" si="0"/>
        <v>98.566072427256742</v>
      </c>
      <c r="H32" s="21">
        <f t="shared" si="1"/>
        <v>99.516746749325748</v>
      </c>
      <c r="I32" s="63" t="s">
        <v>94</v>
      </c>
      <c r="M32" s="1" t="s">
        <v>88</v>
      </c>
    </row>
    <row r="33" spans="1:9" ht="96.75" customHeight="1" x14ac:dyDescent="0.25">
      <c r="A33" s="17"/>
      <c r="B33" s="41" t="s">
        <v>65</v>
      </c>
      <c r="C33" s="42" t="s">
        <v>33</v>
      </c>
      <c r="D33" s="48">
        <v>219044.7</v>
      </c>
      <c r="E33" s="43">
        <v>264432.2</v>
      </c>
      <c r="F33" s="43">
        <v>262876.13266</v>
      </c>
      <c r="G33" s="23">
        <f t="shared" si="0"/>
        <v>120.01026852510012</v>
      </c>
      <c r="H33" s="21">
        <f t="shared" si="1"/>
        <v>99.411543926949889</v>
      </c>
      <c r="I33" s="64" t="s">
        <v>127</v>
      </c>
    </row>
    <row r="34" spans="1:9" ht="66.75" customHeight="1" x14ac:dyDescent="0.25">
      <c r="A34" s="17"/>
      <c r="B34" s="41" t="s">
        <v>66</v>
      </c>
      <c r="C34" s="42" t="s">
        <v>34</v>
      </c>
      <c r="D34" s="48">
        <v>687347.7</v>
      </c>
      <c r="E34" s="43">
        <v>651275.69999999995</v>
      </c>
      <c r="F34" s="43">
        <v>649350.70770000003</v>
      </c>
      <c r="G34" s="23">
        <f t="shared" si="0"/>
        <v>94.471940140339456</v>
      </c>
      <c r="H34" s="21">
        <f t="shared" si="1"/>
        <v>99.704427433727389</v>
      </c>
      <c r="I34" s="64" t="s">
        <v>98</v>
      </c>
    </row>
    <row r="35" spans="1:9" ht="16.5" customHeight="1" x14ac:dyDescent="0.25">
      <c r="A35" s="17"/>
      <c r="B35" s="41" t="s">
        <v>83</v>
      </c>
      <c r="C35" s="42" t="s">
        <v>80</v>
      </c>
      <c r="D35" s="48">
        <v>76338.2</v>
      </c>
      <c r="E35" s="43">
        <v>73840.100000000006</v>
      </c>
      <c r="F35" s="43">
        <v>73004.277870000005</v>
      </c>
      <c r="G35" s="23">
        <f t="shared" si="0"/>
        <v>95.632694863122282</v>
      </c>
      <c r="H35" s="21">
        <f t="shared" si="1"/>
        <v>98.868064737182095</v>
      </c>
      <c r="I35" s="65" t="s">
        <v>94</v>
      </c>
    </row>
    <row r="36" spans="1:9" ht="31.5" x14ac:dyDescent="0.25">
      <c r="A36" s="17"/>
      <c r="B36" s="41" t="s">
        <v>84</v>
      </c>
      <c r="C36" s="42" t="s">
        <v>81</v>
      </c>
      <c r="D36" s="48">
        <v>562.20000000000005</v>
      </c>
      <c r="E36" s="43">
        <v>305.2</v>
      </c>
      <c r="F36" s="43">
        <v>278.38799999999998</v>
      </c>
      <c r="G36" s="23">
        <f t="shared" si="0"/>
        <v>49.517609391675549</v>
      </c>
      <c r="H36" s="21">
        <f t="shared" si="1"/>
        <v>91.214941022280456</v>
      </c>
      <c r="I36" s="66" t="s">
        <v>115</v>
      </c>
    </row>
    <row r="37" spans="1:9" ht="66.75" customHeight="1" x14ac:dyDescent="0.25">
      <c r="A37" s="17"/>
      <c r="B37" s="41" t="s">
        <v>67</v>
      </c>
      <c r="C37" s="42" t="s">
        <v>35</v>
      </c>
      <c r="D37" s="48">
        <v>25364.9</v>
      </c>
      <c r="E37" s="43">
        <v>10093.700000000001</v>
      </c>
      <c r="F37" s="43">
        <v>9833.0345899999993</v>
      </c>
      <c r="G37" s="23">
        <f t="shared" si="0"/>
        <v>38.766305366865232</v>
      </c>
      <c r="H37" s="21">
        <f t="shared" si="1"/>
        <v>97.417543517243416</v>
      </c>
      <c r="I37" s="66" t="s">
        <v>128</v>
      </c>
    </row>
    <row r="38" spans="1:9" ht="94.5" customHeight="1" x14ac:dyDescent="0.25">
      <c r="A38" s="17"/>
      <c r="B38" s="41" t="s">
        <v>68</v>
      </c>
      <c r="C38" s="42" t="s">
        <v>36</v>
      </c>
      <c r="D38" s="48">
        <v>7106.3</v>
      </c>
      <c r="E38" s="43">
        <v>6113.6</v>
      </c>
      <c r="F38" s="43">
        <v>5856.1391100000001</v>
      </c>
      <c r="G38" s="23">
        <f>F38/D38%</f>
        <v>82.407710200807728</v>
      </c>
      <c r="H38" s="21">
        <f>F38/E38%</f>
        <v>95.78871875817849</v>
      </c>
      <c r="I38" s="66" t="s">
        <v>136</v>
      </c>
    </row>
    <row r="39" spans="1:9" x14ac:dyDescent="0.25">
      <c r="A39" s="17"/>
      <c r="B39" s="41" t="s">
        <v>6</v>
      </c>
      <c r="C39" s="42" t="s">
        <v>37</v>
      </c>
      <c r="D39" s="43">
        <f>SUM(D40)</f>
        <v>123149.8</v>
      </c>
      <c r="E39" s="43">
        <f>SUM(E40)</f>
        <v>127394.7</v>
      </c>
      <c r="F39" s="43">
        <f>SUM(F40)</f>
        <v>126038.55379999999</v>
      </c>
      <c r="G39" s="23">
        <f t="shared" si="0"/>
        <v>102.34572350097199</v>
      </c>
      <c r="H39" s="21">
        <f t="shared" si="1"/>
        <v>98.93547675060266</v>
      </c>
      <c r="I39" s="63" t="s">
        <v>94</v>
      </c>
    </row>
    <row r="40" spans="1:9" x14ac:dyDescent="0.25">
      <c r="A40" s="17"/>
      <c r="B40" s="41" t="s">
        <v>69</v>
      </c>
      <c r="C40" s="42" t="s">
        <v>38</v>
      </c>
      <c r="D40" s="48">
        <v>123149.8</v>
      </c>
      <c r="E40" s="43">
        <v>127394.7</v>
      </c>
      <c r="F40" s="43">
        <v>126038.55379999999</v>
      </c>
      <c r="G40" s="23">
        <f t="shared" si="0"/>
        <v>102.34572350097199</v>
      </c>
      <c r="H40" s="21">
        <f t="shared" si="1"/>
        <v>98.93547675060266</v>
      </c>
      <c r="I40" s="63" t="s">
        <v>94</v>
      </c>
    </row>
    <row r="41" spans="1:9" x14ac:dyDescent="0.25">
      <c r="A41" s="17"/>
      <c r="B41" s="41" t="s">
        <v>7</v>
      </c>
      <c r="C41" s="42" t="s">
        <v>39</v>
      </c>
      <c r="D41" s="43">
        <f>SUM(D42:D46)</f>
        <v>108457.1</v>
      </c>
      <c r="E41" s="43">
        <f>SUM(E42:E46)</f>
        <v>127795.85959999998</v>
      </c>
      <c r="F41" s="43">
        <f>SUM(F42:F46)</f>
        <v>122172.25680999999</v>
      </c>
      <c r="G41" s="23">
        <f t="shared" si="0"/>
        <v>112.64569752464337</v>
      </c>
      <c r="H41" s="21">
        <f t="shared" si="1"/>
        <v>95.599542264043762</v>
      </c>
      <c r="I41" s="63" t="s">
        <v>94</v>
      </c>
    </row>
    <row r="42" spans="1:9" x14ac:dyDescent="0.25">
      <c r="A42" s="17"/>
      <c r="B42" s="41" t="s">
        <v>70</v>
      </c>
      <c r="C42" s="42" t="s">
        <v>40</v>
      </c>
      <c r="D42" s="48">
        <v>16483.5</v>
      </c>
      <c r="E42" s="43">
        <v>17772.599999999999</v>
      </c>
      <c r="F42" s="43">
        <v>17677.815890000002</v>
      </c>
      <c r="G42" s="23">
        <f t="shared" si="0"/>
        <v>107.24552364485699</v>
      </c>
      <c r="H42" s="21">
        <f t="shared" si="1"/>
        <v>99.46668405298044</v>
      </c>
      <c r="I42" s="66" t="s">
        <v>99</v>
      </c>
    </row>
    <row r="43" spans="1:9" ht="110.25" x14ac:dyDescent="0.25">
      <c r="A43" s="17"/>
      <c r="B43" s="41" t="s">
        <v>93</v>
      </c>
      <c r="C43" s="42">
        <v>1002</v>
      </c>
      <c r="D43" s="48">
        <v>1207.5999999999999</v>
      </c>
      <c r="E43" s="43">
        <v>0</v>
      </c>
      <c r="F43" s="43">
        <v>0</v>
      </c>
      <c r="G43" s="39" t="s">
        <v>92</v>
      </c>
      <c r="H43" s="38" t="s">
        <v>92</v>
      </c>
      <c r="I43" s="69" t="s">
        <v>129</v>
      </c>
    </row>
    <row r="44" spans="1:9" ht="126" x14ac:dyDescent="0.25">
      <c r="A44" s="17"/>
      <c r="B44" s="41" t="s">
        <v>71</v>
      </c>
      <c r="C44" s="42" t="s">
        <v>41</v>
      </c>
      <c r="D44" s="48">
        <v>38875.199999999997</v>
      </c>
      <c r="E44" s="43">
        <v>48868.7</v>
      </c>
      <c r="F44" s="43">
        <v>45070.020830000001</v>
      </c>
      <c r="G44" s="23">
        <f t="shared" si="0"/>
        <v>115.93514844939706</v>
      </c>
      <c r="H44" s="21">
        <f t="shared" si="1"/>
        <v>92.226764432039332</v>
      </c>
      <c r="I44" s="66" t="s">
        <v>134</v>
      </c>
    </row>
    <row r="45" spans="1:9" ht="78" customHeight="1" x14ac:dyDescent="0.25">
      <c r="A45" s="17"/>
      <c r="B45" s="41" t="s">
        <v>72</v>
      </c>
      <c r="C45" s="42" t="s">
        <v>42</v>
      </c>
      <c r="D45" s="48">
        <v>47507.8</v>
      </c>
      <c r="E45" s="43">
        <v>58412.4</v>
      </c>
      <c r="F45" s="43">
        <v>57064.936529999999</v>
      </c>
      <c r="G45" s="23">
        <f t="shared" si="0"/>
        <v>120.1169840110466</v>
      </c>
      <c r="H45" s="21">
        <f t="shared" si="1"/>
        <v>97.693189339934662</v>
      </c>
      <c r="I45" s="65" t="s">
        <v>119</v>
      </c>
    </row>
    <row r="46" spans="1:9" ht="126.75" customHeight="1" x14ac:dyDescent="0.25">
      <c r="A46" s="17"/>
      <c r="B46" s="41" t="s">
        <v>73</v>
      </c>
      <c r="C46" s="42" t="s">
        <v>43</v>
      </c>
      <c r="D46" s="48">
        <v>4383</v>
      </c>
      <c r="E46" s="43">
        <v>2742.1596</v>
      </c>
      <c r="F46" s="43">
        <v>2359.4835600000001</v>
      </c>
      <c r="G46" s="20">
        <f t="shared" si="0"/>
        <v>53.83261601642711</v>
      </c>
      <c r="H46" s="21">
        <f t="shared" si="1"/>
        <v>86.044720372949854</v>
      </c>
      <c r="I46" s="66" t="s">
        <v>132</v>
      </c>
    </row>
    <row r="47" spans="1:9" x14ac:dyDescent="0.25">
      <c r="A47" s="17"/>
      <c r="B47" s="41" t="s">
        <v>8</v>
      </c>
      <c r="C47" s="42">
        <v>1100</v>
      </c>
      <c r="D47" s="43">
        <f>SUM(D48:D50)</f>
        <v>182928.2</v>
      </c>
      <c r="E47" s="43">
        <f>SUM(E48:E50)</f>
        <v>180332.69999999998</v>
      </c>
      <c r="F47" s="43">
        <f>SUM(F48:F50)</f>
        <v>178912.52476</v>
      </c>
      <c r="G47" s="20">
        <f t="shared" si="0"/>
        <v>97.80478065164364</v>
      </c>
      <c r="H47" s="21">
        <f t="shared" si="1"/>
        <v>99.212469374661396</v>
      </c>
      <c r="I47" s="63" t="s">
        <v>94</v>
      </c>
    </row>
    <row r="48" spans="1:9" ht="22.5" customHeight="1" x14ac:dyDescent="0.25">
      <c r="A48" s="17"/>
      <c r="B48" s="41" t="s">
        <v>91</v>
      </c>
      <c r="C48" s="42">
        <v>1101</v>
      </c>
      <c r="D48" s="48">
        <v>73892.399999999994</v>
      </c>
      <c r="E48" s="43">
        <v>71592.399999999994</v>
      </c>
      <c r="F48" s="43">
        <v>71109.23947</v>
      </c>
      <c r="G48" s="39">
        <f t="shared" si="0"/>
        <v>96.233495555699918</v>
      </c>
      <c r="H48" s="21">
        <f>F48/E48%</f>
        <v>99.325123155530477</v>
      </c>
      <c r="I48" s="65" t="s">
        <v>94</v>
      </c>
    </row>
    <row r="49" spans="1:9" ht="18.75" customHeight="1" x14ac:dyDescent="0.25">
      <c r="A49" s="17"/>
      <c r="B49" s="41" t="s">
        <v>74</v>
      </c>
      <c r="C49" s="42" t="s">
        <v>44</v>
      </c>
      <c r="D49" s="48">
        <v>109035.8</v>
      </c>
      <c r="E49" s="43">
        <v>108431.5</v>
      </c>
      <c r="F49" s="43">
        <v>107494.48529</v>
      </c>
      <c r="G49" s="23">
        <f t="shared" si="0"/>
        <v>98.586414086015793</v>
      </c>
      <c r="H49" s="21">
        <f t="shared" si="1"/>
        <v>99.135846400723025</v>
      </c>
      <c r="I49" s="63" t="s">
        <v>94</v>
      </c>
    </row>
    <row r="50" spans="1:9" ht="78.75" x14ac:dyDescent="0.25">
      <c r="A50" s="17"/>
      <c r="B50" s="41" t="s">
        <v>105</v>
      </c>
      <c r="C50" s="42">
        <v>1103</v>
      </c>
      <c r="D50" s="48">
        <v>0</v>
      </c>
      <c r="E50" s="43">
        <v>308.8</v>
      </c>
      <c r="F50" s="43">
        <v>308.8</v>
      </c>
      <c r="G50" s="39" t="s">
        <v>92</v>
      </c>
      <c r="H50" s="21">
        <f>F50/E50%</f>
        <v>100</v>
      </c>
      <c r="I50" s="64" t="s">
        <v>131</v>
      </c>
    </row>
    <row r="51" spans="1:9" x14ac:dyDescent="0.25">
      <c r="A51" s="17"/>
      <c r="B51" s="41" t="s">
        <v>9</v>
      </c>
      <c r="C51" s="42" t="s">
        <v>45</v>
      </c>
      <c r="D51" s="43">
        <f>SUM(D52:D53)</f>
        <v>11260.4</v>
      </c>
      <c r="E51" s="43">
        <f>SUM(E52:E53)</f>
        <v>11187.8</v>
      </c>
      <c r="F51" s="43">
        <f>SUM(F52:F53)</f>
        <v>11187.8</v>
      </c>
      <c r="G51" s="20">
        <f t="shared" si="0"/>
        <v>99.355262690490562</v>
      </c>
      <c r="H51" s="21">
        <f t="shared" si="1"/>
        <v>100</v>
      </c>
      <c r="I51" s="63" t="s">
        <v>94</v>
      </c>
    </row>
    <row r="52" spans="1:9" x14ac:dyDescent="0.25">
      <c r="A52" s="17"/>
      <c r="B52" s="41" t="s">
        <v>75</v>
      </c>
      <c r="C52" s="42" t="s">
        <v>46</v>
      </c>
      <c r="D52" s="48">
        <v>5750</v>
      </c>
      <c r="E52" s="43">
        <v>5750</v>
      </c>
      <c r="F52" s="43">
        <v>5750</v>
      </c>
      <c r="G52" s="20">
        <f t="shared" si="0"/>
        <v>100</v>
      </c>
      <c r="H52" s="21">
        <f t="shared" si="1"/>
        <v>100</v>
      </c>
      <c r="I52" s="65" t="s">
        <v>94</v>
      </c>
    </row>
    <row r="53" spans="1:9" x14ac:dyDescent="0.25">
      <c r="A53" s="17"/>
      <c r="B53" s="41" t="s">
        <v>76</v>
      </c>
      <c r="C53" s="42" t="s">
        <v>47</v>
      </c>
      <c r="D53" s="48">
        <v>5510.4</v>
      </c>
      <c r="E53" s="43">
        <v>5437.8</v>
      </c>
      <c r="F53" s="43">
        <v>5437.8</v>
      </c>
      <c r="G53" s="20">
        <f t="shared" si="0"/>
        <v>98.682491289198609</v>
      </c>
      <c r="H53" s="21">
        <f t="shared" si="1"/>
        <v>100</v>
      </c>
      <c r="I53" s="65" t="s">
        <v>94</v>
      </c>
    </row>
    <row r="54" spans="1:9" ht="31.5" x14ac:dyDescent="0.25">
      <c r="A54" s="17"/>
      <c r="B54" s="41" t="s">
        <v>10</v>
      </c>
      <c r="C54" s="42" t="s">
        <v>48</v>
      </c>
      <c r="D54" s="43">
        <f>D55</f>
        <v>150</v>
      </c>
      <c r="E54" s="43">
        <f>E55</f>
        <v>0</v>
      </c>
      <c r="F54" s="43">
        <f>F55</f>
        <v>0</v>
      </c>
      <c r="G54" s="20">
        <f t="shared" si="0"/>
        <v>0</v>
      </c>
      <c r="H54" s="38" t="s">
        <v>92</v>
      </c>
      <c r="I54" s="63" t="s">
        <v>94</v>
      </c>
    </row>
    <row r="55" spans="1:9" ht="31.5" x14ac:dyDescent="0.25">
      <c r="A55" s="17"/>
      <c r="B55" s="41" t="s">
        <v>77</v>
      </c>
      <c r="C55" s="42" t="s">
        <v>49</v>
      </c>
      <c r="D55" s="43">
        <v>150</v>
      </c>
      <c r="E55" s="43">
        <v>0</v>
      </c>
      <c r="F55" s="43">
        <v>0</v>
      </c>
      <c r="G55" s="20">
        <f t="shared" si="0"/>
        <v>0</v>
      </c>
      <c r="H55" s="38" t="s">
        <v>92</v>
      </c>
      <c r="I55" s="63" t="s">
        <v>118</v>
      </c>
    </row>
    <row r="56" spans="1:9" s="29" customFormat="1" ht="24" customHeight="1" x14ac:dyDescent="0.25">
      <c r="A56" s="17"/>
      <c r="B56" s="26" t="s">
        <v>82</v>
      </c>
      <c r="C56" s="26"/>
      <c r="D56" s="45">
        <f>D8+D17+D20+D26+D32+D39+D41+D47+D51+D54+D30</f>
        <v>2416207.6</v>
      </c>
      <c r="E56" s="45">
        <f>E8+E17+E20+E26+E32+E39+E41+E47+E51+E54+E30</f>
        <v>2370891.1975699994</v>
      </c>
      <c r="F56" s="45">
        <f>F8+F17+F20+F26+F32+F39+F41+F47+F51+F54+F30</f>
        <v>2292154.4611699996</v>
      </c>
      <c r="G56" s="27">
        <f t="shared" si="0"/>
        <v>94.865791381915997</v>
      </c>
      <c r="H56" s="28">
        <f t="shared" si="1"/>
        <v>96.679023631253116</v>
      </c>
      <c r="I56" s="63" t="s">
        <v>94</v>
      </c>
    </row>
    <row r="57" spans="1:9" x14ac:dyDescent="0.25">
      <c r="E57" s="25"/>
    </row>
    <row r="58" spans="1:9" s="32" customFormat="1" x14ac:dyDescent="0.25">
      <c r="B58" s="33"/>
      <c r="C58" s="34"/>
      <c r="D58" s="35"/>
      <c r="E58" s="36"/>
      <c r="I58" s="37"/>
    </row>
  </sheetData>
  <mergeCells count="4">
    <mergeCell ref="A3:I3"/>
    <mergeCell ref="B5:F5"/>
    <mergeCell ref="B1:I1"/>
    <mergeCell ref="J24:Q24"/>
  </mergeCells>
  <pageMargins left="1.1811023622047245" right="0.59055118110236227" top="0.78740157480314965" bottom="0.78740157480314965" header="0.31496062992125984" footer="0.31496062992125984"/>
  <pageSetup paperSize="9" scale="6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за 2021 год</vt:lpstr>
      <vt:lpstr>'Расходы за 2021 год'!Заголовки_для_печати</vt:lpstr>
      <vt:lpstr>'Расходы за 2021 год'!Область_печати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2022-04-29T00:16:45Z</cp:lastPrinted>
  <dcterms:created xsi:type="dcterms:W3CDTF">2015-06-17T23:41:07Z</dcterms:created>
  <dcterms:modified xsi:type="dcterms:W3CDTF">2022-04-29T00:17:17Z</dcterms:modified>
</cp:coreProperties>
</file>