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2201C475-75A3-4AD2-B8C6-2DC30B4E0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сполнение за 2022 год" sheetId="21" r:id="rId1"/>
  </sheets>
  <definedNames>
    <definedName name="_xlnm.Print_Area" localSheetId="0">'Исполнение за 2022 год'!$A$1:$F$39</definedName>
  </definedNames>
  <calcPr calcId="191029"/>
</workbook>
</file>

<file path=xl/calcChain.xml><?xml version="1.0" encoding="utf-8"?>
<calcChain xmlns="http://schemas.openxmlformats.org/spreadsheetml/2006/main">
  <c r="E12" i="21" l="1"/>
  <c r="D23" i="21"/>
  <c r="F32" i="21" l="1"/>
  <c r="D30" i="21"/>
  <c r="D29" i="21"/>
  <c r="D27" i="21" s="1"/>
  <c r="D25" i="21" s="1"/>
  <c r="C27" i="21"/>
  <c r="C25" i="21" s="1"/>
  <c r="F26" i="21"/>
  <c r="F24" i="21"/>
  <c r="F22" i="21"/>
  <c r="F21" i="21"/>
  <c r="D20" i="21"/>
  <c r="D12" i="21" s="1"/>
  <c r="C20" i="21"/>
  <c r="C12" i="21" s="1"/>
  <c r="F19" i="21"/>
  <c r="F18" i="21"/>
  <c r="F17" i="21"/>
  <c r="F16" i="21"/>
  <c r="F14" i="21" l="1"/>
  <c r="F31" i="21"/>
  <c r="F30" i="21"/>
  <c r="F23" i="21"/>
  <c r="F15" i="21"/>
  <c r="F29" i="21"/>
  <c r="E27" i="21" l="1"/>
  <c r="F20" i="21"/>
  <c r="F12" i="21"/>
  <c r="E25" i="21" l="1"/>
  <c r="F27" i="21"/>
  <c r="F25" i="21" l="1"/>
  <c r="F33" i="21"/>
</calcChain>
</file>

<file path=xl/sharedStrings.xml><?xml version="1.0" encoding="utf-8"?>
<sst xmlns="http://schemas.openxmlformats.org/spreadsheetml/2006/main" count="53" uniqueCount="50">
  <si>
    <t>№ п/п</t>
  </si>
  <si>
    <t>Наименование</t>
  </si>
  <si>
    <t>1.</t>
  </si>
  <si>
    <t>2.</t>
  </si>
  <si>
    <t>3.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</si>
  <si>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</si>
  <si>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</si>
  <si>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</si>
  <si>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</si>
  <si>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</si>
  <si>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</si>
  <si>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</si>
  <si>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Обеспечение, реконструкция   капитального ремонта, содержание и ремонт автомобильных дорог  местного значения</t>
  </si>
  <si>
    <t xml:space="preserve">Капитальный ремонт и ремонт автомобильных дорог общего пользования населенных пунктов </t>
  </si>
  <si>
    <t>2.3.</t>
  </si>
  <si>
    <t>Строительство и реконструкция автомобильных дорог общего пользования местного значения</t>
  </si>
  <si>
    <t xml:space="preserve">Содержание автомобильных дорог местного значения  </t>
  </si>
  <si>
    <t>Капитальный  ремонт и ремонт дворовых территорий многоквартирных домов и проездов к ним</t>
  </si>
  <si>
    <t>К годовому отчету об исполнении бюджета МО "Городской округ Ногликский" за 2022 год</t>
  </si>
  <si>
    <t>Первоначаль-ный план на 2022 год</t>
  </si>
  <si>
    <t>Остаток средств фонда на 1 января 2022 года</t>
  </si>
  <si>
    <t>ДОХОДЫ - всего</t>
  </si>
  <si>
    <t>1.1.</t>
  </si>
  <si>
    <t>1.2.</t>
  </si>
  <si>
    <t>1.3.</t>
  </si>
  <si>
    <t>1.4.</t>
  </si>
  <si>
    <t>1.5.</t>
  </si>
  <si>
    <t>1.6.</t>
  </si>
  <si>
    <t>1.7.</t>
  </si>
  <si>
    <t>1.7.1.</t>
  </si>
  <si>
    <t>1.7.2.</t>
  </si>
  <si>
    <t>1.8.</t>
  </si>
  <si>
    <t>ОСТАТОК СРЕДСТВ ФОНДА НА 1 ЯНВАРЯ 2023 ГОДА</t>
  </si>
  <si>
    <t>Отклонение              ("-" не исполнено, "+" перевыполнено)</t>
  </si>
  <si>
    <t>РАСХОДЫ - всего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</si>
  <si>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по установленным дифференцированным нормативам отчислений</t>
  </si>
  <si>
    <t>Транспортный налог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</si>
  <si>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</si>
  <si>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</si>
  <si>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</si>
  <si>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</si>
  <si>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</si>
  <si>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Иных налогов (налог на доходы физических лиц)</t>
  </si>
  <si>
    <t>х</t>
  </si>
  <si>
    <t>Уточненный план на 2022 год</t>
  </si>
  <si>
    <t>Исполнено за 2022 год</t>
  </si>
  <si>
    <t xml:space="preserve">"Городской округ Ногликский" за 2022 год </t>
  </si>
  <si>
    <t>тыс. рублей</t>
  </si>
  <si>
    <t>Отчет</t>
  </si>
  <si>
    <t xml:space="preserve">об использовании бюджетных ассигнований дорожного фонда муниципального образования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</si>
</sst>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2"/>
      <color rgb="FF220FB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4" fontId="7" fillId="0" borderId="2">
      <alignment horizontal="right" shrinkToFit="1"/>
    </xf>
    <xf numFmtId="4" fontId="8" fillId="0" borderId="3">
      <alignment horizontal="right" shrinkToFit="1"/>
    </xf>
    <xf numFmtId="4" fontId="9" fillId="3" borderId="2">
      <alignment horizontal="right" vertical="top" shrinkToFit="1"/>
    </xf>
    <xf numFmtId="4" fontId="10" fillId="0" borderId="2">
      <alignment horizontal="right"/>
    </xf>
  </cellStyleXfs>
  <cellXfs count="53">
    <xf numFmtId="0" fontId="0" fillId="0" borderId="0" xfId="0"/>
    <xf numFmtId="0" fontId="2" fillId="0" borderId="0" xfId="0" applyFont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164" fontId="2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/>
    </xf>
    <xf numFmtId="164" fontId="2" fillId="0" borderId="1" xfId="0" applyNumberFormat="1" applyFont="1" applyBorder="1" applyAlignment="1">
      <alignment vertical="top" wrapText="1"/>
    </xf>
    <xf numFmtId="164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justify" vertical="top"/>
    </xf>
    <xf numFmtId="164" fontId="2" fillId="0" borderId="0" xfId="0" applyNumberFormat="1" applyFont="1" applyAlignment="1">
      <alignment vertical="top"/>
    </xf>
    <xf numFmtId="4" fontId="2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164" fontId="6" fillId="2" borderId="0" xfId="0" applyNumberFormat="1" applyFont="1" applyFill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164" fontId="11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0" fontId="1" fillId="2" borderId="0" xfId="0" applyFont="1" applyFill="1" applyAlignment="1">
      <alignment horizontal="left" vertical="top"/>
    </xf>
    <xf numFmtId="0" fontId="12" fillId="0" borderId="0" xfId="0" applyFont="1" applyAlignment="1">
      <alignment horizontal="center" vertical="top"/>
    </xf>
    <xf numFmtId="164" fontId="2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</cellXfs>
  <cellStyles count="6">
    <cellStyle name="xl41" xfId="4" xr:uid="{00000000-0005-0000-0000-000000000000}"/>
    <cellStyle name="xl45" xfId="2" xr:uid="{00000000-0005-0000-0000-000001000000}"/>
    <cellStyle name="xl46" xfId="5" xr:uid="{00000000-0005-0000-0000-000002000000}"/>
    <cellStyle name="xl95" xfId="3" xr:uid="{00000000-0005-0000-0000-000003000000}"/>
    <cellStyle name="Обычный" xfId="0" builtinId="0"/>
    <cellStyle name="Обычный 2" xfId="1" xr:uid="{00000000-0005-0000-0000-000005000000}"/>
  </cellStyles>
  <dxfs count="0"/>
  <tableStyles count="0" defaultTableStyle="TableStyleMedium9" defaultPivotStyle="PivotStyleLight16"/>
  <colors>
    <mruColors>
      <color rgb="FF230BB5"/>
      <color rgb="FF220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"/>
  <sheetViews>
    <sheetView tabSelected="1" topLeftCell="A4" zoomScaleNormal="100" workbookViewId="0">
      <selection activeCell="D14" sqref="D14"/>
    </sheetView>
  </sheetViews>
  <sheetFormatPr defaultRowHeight="15.75" x14ac:dyDescent="0.25"/>
  <cols>
    <col min="1" max="1" width="7.42578125" style="36" customWidth="1"/>
    <col min="2" max="2" width="57" style="30" customWidth="1"/>
    <col min="3" max="3" width="14.140625" style="30" customWidth="1"/>
    <col min="4" max="4" width="14.28515625" style="30" customWidth="1"/>
    <col min="5" max="5" width="14.5703125" style="7" customWidth="1"/>
    <col min="6" max="6" width="21" style="6" customWidth="1"/>
    <col min="7" max="16384" width="9.140625" style="30"/>
  </cols>
  <sheetData>
    <row r="1" spans="1:6" ht="15.75" customHeight="1" x14ac:dyDescent="0.25">
      <c r="A1" s="39" t="s">
        <v>18</v>
      </c>
      <c r="B1" s="39"/>
      <c r="C1" s="39"/>
      <c r="D1" s="39"/>
      <c r="E1" s="39"/>
      <c r="F1" s="39"/>
    </row>
    <row r="4" spans="1:6" x14ac:dyDescent="0.25">
      <c r="A4" s="41" t="s">
        <v>48</v>
      </c>
      <c r="B4" s="41"/>
      <c r="C4" s="41"/>
      <c r="D4" s="41"/>
      <c r="E4" s="41"/>
      <c r="F4" s="41"/>
    </row>
    <row r="5" spans="1:6" x14ac:dyDescent="0.25">
      <c r="A5" s="41" t="s">
        <v>49</v>
      </c>
      <c r="B5" s="41"/>
      <c r="C5" s="41"/>
      <c r="D5" s="41"/>
      <c r="E5" s="41"/>
      <c r="F5" s="41"/>
    </row>
    <row r="6" spans="1:6" x14ac:dyDescent="0.25">
      <c r="A6" s="41" t="s">
        <v>46</v>
      </c>
      <c r="B6" s="41"/>
      <c r="C6" s="41"/>
      <c r="D6" s="41"/>
      <c r="E6" s="41"/>
      <c r="F6" s="41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28"/>
      <c r="B8" s="4"/>
      <c r="C8" s="6"/>
      <c r="F8" s="1" t="s">
        <v>47</v>
      </c>
    </row>
    <row r="9" spans="1:6" ht="15" customHeight="1" x14ac:dyDescent="0.25">
      <c r="A9" s="42" t="s">
        <v>0</v>
      </c>
      <c r="B9" s="42" t="s">
        <v>1</v>
      </c>
      <c r="C9" s="43" t="s">
        <v>19</v>
      </c>
      <c r="D9" s="45" t="s">
        <v>44</v>
      </c>
      <c r="E9" s="50" t="s">
        <v>45</v>
      </c>
      <c r="F9" s="47" t="s">
        <v>33</v>
      </c>
    </row>
    <row r="10" spans="1:6" ht="15" customHeight="1" x14ac:dyDescent="0.25">
      <c r="A10" s="42"/>
      <c r="B10" s="42"/>
      <c r="C10" s="44"/>
      <c r="D10" s="46"/>
      <c r="E10" s="51"/>
      <c r="F10" s="48"/>
    </row>
    <row r="11" spans="1:6" ht="21.6" customHeight="1" x14ac:dyDescent="0.25">
      <c r="A11" s="42"/>
      <c r="B11" s="42"/>
      <c r="C11" s="44"/>
      <c r="D11" s="46"/>
      <c r="E11" s="52"/>
      <c r="F11" s="49"/>
    </row>
    <row r="12" spans="1:6" x14ac:dyDescent="0.25">
      <c r="A12" s="27" t="s">
        <v>2</v>
      </c>
      <c r="B12" s="2" t="s">
        <v>21</v>
      </c>
      <c r="C12" s="8">
        <f>C14+C15+C16+C17+C18+C19+C20</f>
        <v>105512.5</v>
      </c>
      <c r="D12" s="9">
        <f>D14+D15+D16+D17+D18+D19+D20+D24</f>
        <v>153285.1</v>
      </c>
      <c r="E12" s="10">
        <f>SUM(E14+E15+E18+E20+E24)</f>
        <v>153236.61788000001</v>
      </c>
      <c r="F12" s="11">
        <f>SUM(E12-D12)</f>
        <v>-48.482120000000577</v>
      </c>
    </row>
    <row r="13" spans="1:6" x14ac:dyDescent="0.25">
      <c r="A13" s="27"/>
      <c r="B13" s="2" t="s">
        <v>5</v>
      </c>
      <c r="C13" s="31"/>
      <c r="D13" s="32"/>
      <c r="E13" s="10"/>
      <c r="F13" s="11"/>
    </row>
    <row r="14" spans="1:6" ht="110.25" x14ac:dyDescent="0.25">
      <c r="A14" s="27" t="s">
        <v>22</v>
      </c>
      <c r="B14" s="3" t="s">
        <v>35</v>
      </c>
      <c r="C14" s="8">
        <v>7135.5</v>
      </c>
      <c r="D14" s="12">
        <v>7497.3</v>
      </c>
      <c r="E14" s="10">
        <v>8651.4176299999999</v>
      </c>
      <c r="F14" s="11">
        <f t="shared" ref="F14:F32" si="0">SUM(E14-D14)</f>
        <v>1154.1176299999997</v>
      </c>
    </row>
    <row r="15" spans="1:6" x14ac:dyDescent="0.25">
      <c r="A15" s="27" t="s">
        <v>23</v>
      </c>
      <c r="B15" s="3" t="s">
        <v>36</v>
      </c>
      <c r="C15" s="8">
        <v>23170</v>
      </c>
      <c r="D15" s="9">
        <v>25372</v>
      </c>
      <c r="E15" s="10">
        <v>24169.400249999999</v>
      </c>
      <c r="F15" s="11">
        <f t="shared" si="0"/>
        <v>-1202.5997500000012</v>
      </c>
    </row>
    <row r="16" spans="1:6" ht="63" x14ac:dyDescent="0.25">
      <c r="A16" s="27" t="s">
        <v>24</v>
      </c>
      <c r="B16" s="3" t="s">
        <v>37</v>
      </c>
      <c r="C16" s="13">
        <v>0</v>
      </c>
      <c r="D16" s="9">
        <v>0</v>
      </c>
      <c r="E16" s="10">
        <v>0</v>
      </c>
      <c r="F16" s="11">
        <f t="shared" si="0"/>
        <v>0</v>
      </c>
    </row>
    <row r="17" spans="1:8" ht="78.75" x14ac:dyDescent="0.25">
      <c r="A17" s="27" t="s">
        <v>25</v>
      </c>
      <c r="B17" s="3" t="s">
        <v>38</v>
      </c>
      <c r="C17" s="8">
        <v>0</v>
      </c>
      <c r="D17" s="9">
        <v>0</v>
      </c>
      <c r="E17" s="10">
        <v>0</v>
      </c>
      <c r="F17" s="11">
        <f t="shared" si="0"/>
        <v>0</v>
      </c>
    </row>
    <row r="18" spans="1:8" ht="94.5" x14ac:dyDescent="0.25">
      <c r="A18" s="27" t="s">
        <v>26</v>
      </c>
      <c r="B18" s="3" t="s">
        <v>39</v>
      </c>
      <c r="C18" s="13">
        <v>35658.300000000003</v>
      </c>
      <c r="D18" s="9">
        <v>35658.300000000003</v>
      </c>
      <c r="E18" s="10">
        <v>35658.300000000003</v>
      </c>
      <c r="F18" s="11">
        <f t="shared" si="0"/>
        <v>0</v>
      </c>
    </row>
    <row r="19" spans="1:8" ht="78.75" x14ac:dyDescent="0.25">
      <c r="A19" s="27" t="s">
        <v>27</v>
      </c>
      <c r="B19" s="3" t="s">
        <v>40</v>
      </c>
      <c r="C19" s="8">
        <v>0</v>
      </c>
      <c r="D19" s="9">
        <v>0</v>
      </c>
      <c r="E19" s="10">
        <v>0</v>
      </c>
      <c r="F19" s="11">
        <f t="shared" si="0"/>
        <v>0</v>
      </c>
    </row>
    <row r="20" spans="1:8" ht="31.5" x14ac:dyDescent="0.25">
      <c r="A20" s="27" t="s">
        <v>28</v>
      </c>
      <c r="B20" s="3" t="s">
        <v>11</v>
      </c>
      <c r="C20" s="8">
        <f>C22</f>
        <v>39548.699999999997</v>
      </c>
      <c r="D20" s="12">
        <f>D22+D23</f>
        <v>84757.5</v>
      </c>
      <c r="E20" s="12">
        <v>84757.5</v>
      </c>
      <c r="F20" s="11">
        <f t="shared" si="0"/>
        <v>0</v>
      </c>
    </row>
    <row r="21" spans="1:8" x14ac:dyDescent="0.25">
      <c r="A21" s="27"/>
      <c r="B21" s="3" t="s">
        <v>6</v>
      </c>
      <c r="C21" s="14"/>
      <c r="D21" s="15"/>
      <c r="E21" s="10"/>
      <c r="F21" s="11">
        <f t="shared" si="0"/>
        <v>0</v>
      </c>
    </row>
    <row r="22" spans="1:8" ht="31.5" x14ac:dyDescent="0.25">
      <c r="A22" s="27" t="s">
        <v>29</v>
      </c>
      <c r="B22" s="3" t="s">
        <v>41</v>
      </c>
      <c r="C22" s="10">
        <v>39548.699999999997</v>
      </c>
      <c r="D22" s="12">
        <v>84744</v>
      </c>
      <c r="E22" s="12">
        <v>84744</v>
      </c>
      <c r="F22" s="11">
        <f t="shared" si="0"/>
        <v>0</v>
      </c>
    </row>
    <row r="23" spans="1:8" x14ac:dyDescent="0.25">
      <c r="A23" s="27" t="s">
        <v>30</v>
      </c>
      <c r="B23" s="3" t="s">
        <v>42</v>
      </c>
      <c r="C23" s="10">
        <v>0</v>
      </c>
      <c r="D23" s="10">
        <f>84757.5-84744</f>
        <v>13.5</v>
      </c>
      <c r="E23" s="10">
        <v>13.5</v>
      </c>
      <c r="F23" s="11">
        <f t="shared" si="0"/>
        <v>0</v>
      </c>
    </row>
    <row r="24" spans="1:8" x14ac:dyDescent="0.25">
      <c r="A24" s="27" t="s">
        <v>31</v>
      </c>
      <c r="B24" s="16" t="s">
        <v>20</v>
      </c>
      <c r="C24" s="10">
        <v>0</v>
      </c>
      <c r="D24" s="9">
        <v>0</v>
      </c>
      <c r="E24" s="9">
        <v>0</v>
      </c>
      <c r="F24" s="11">
        <f>SUM(E24-D24)</f>
        <v>0</v>
      </c>
    </row>
    <row r="25" spans="1:8" x14ac:dyDescent="0.25">
      <c r="A25" s="29" t="s">
        <v>3</v>
      </c>
      <c r="B25" s="17" t="s">
        <v>34</v>
      </c>
      <c r="C25" s="9">
        <f>SUM(C27+C31)</f>
        <v>105512.5</v>
      </c>
      <c r="D25" s="9">
        <f>SUM(D27+D31+D32)</f>
        <v>153285.09999999998</v>
      </c>
      <c r="E25" s="9">
        <f>SUM(E27+E31+E32)</f>
        <v>145993.66154</v>
      </c>
      <c r="F25" s="11">
        <f>SUM(E25-D25)</f>
        <v>-7291.4384599999757</v>
      </c>
    </row>
    <row r="26" spans="1:8" x14ac:dyDescent="0.25">
      <c r="A26" s="27"/>
      <c r="B26" s="3" t="s">
        <v>5</v>
      </c>
      <c r="C26" s="10"/>
      <c r="D26" s="9"/>
      <c r="E26" s="10"/>
      <c r="F26" s="11">
        <f t="shared" si="0"/>
        <v>0</v>
      </c>
    </row>
    <row r="27" spans="1:8" ht="47.25" x14ac:dyDescent="0.25">
      <c r="A27" s="27" t="s">
        <v>8</v>
      </c>
      <c r="B27" s="18" t="s">
        <v>12</v>
      </c>
      <c r="C27" s="9">
        <f>SUM(C29+C30)</f>
        <v>70197.899999999994</v>
      </c>
      <c r="D27" s="9">
        <f>SUM(D29:D30)</f>
        <v>117970.49999999999</v>
      </c>
      <c r="E27" s="10">
        <f>SUM(E29:E30)</f>
        <v>115229.34726999998</v>
      </c>
      <c r="F27" s="11">
        <f t="shared" si="0"/>
        <v>-2741.1527300000016</v>
      </c>
    </row>
    <row r="28" spans="1:8" x14ac:dyDescent="0.25">
      <c r="A28" s="27"/>
      <c r="B28" s="3" t="s">
        <v>5</v>
      </c>
      <c r="C28" s="9"/>
      <c r="D28" s="9"/>
      <c r="E28" s="10"/>
      <c r="F28" s="11"/>
    </row>
    <row r="29" spans="1:8" x14ac:dyDescent="0.25">
      <c r="A29" s="27" t="s">
        <v>9</v>
      </c>
      <c r="B29" s="18" t="s">
        <v>16</v>
      </c>
      <c r="C29" s="9">
        <v>60197.9</v>
      </c>
      <c r="D29" s="9">
        <f>56135.2+35658.3+360.2-280.1</f>
        <v>91873.599999999991</v>
      </c>
      <c r="E29" s="10">
        <v>89132.52426999998</v>
      </c>
      <c r="F29" s="11">
        <f t="shared" si="0"/>
        <v>-2741.0757300000114</v>
      </c>
    </row>
    <row r="30" spans="1:8" ht="31.5" x14ac:dyDescent="0.25">
      <c r="A30" s="27" t="s">
        <v>10</v>
      </c>
      <c r="B30" s="18" t="s">
        <v>13</v>
      </c>
      <c r="C30" s="13">
        <v>10000</v>
      </c>
      <c r="D30" s="10">
        <f>25816.8+280.1</f>
        <v>26096.899999999998</v>
      </c>
      <c r="E30" s="10">
        <v>26096.823</v>
      </c>
      <c r="F30" s="11">
        <f>SUM(E30-D30)</f>
        <v>-7.6999999997497071E-2</v>
      </c>
    </row>
    <row r="31" spans="1:8" ht="31.5" x14ac:dyDescent="0.25">
      <c r="A31" s="27" t="s">
        <v>7</v>
      </c>
      <c r="B31" s="18" t="s">
        <v>17</v>
      </c>
      <c r="C31" s="13">
        <v>35314.6</v>
      </c>
      <c r="D31" s="9">
        <v>35314.6</v>
      </c>
      <c r="E31" s="10">
        <v>30764.314270000003</v>
      </c>
      <c r="F31" s="11">
        <f t="shared" si="0"/>
        <v>-4550.285729999996</v>
      </c>
    </row>
    <row r="32" spans="1:8" ht="31.5" hidden="1" x14ac:dyDescent="0.25">
      <c r="A32" s="27" t="s">
        <v>14</v>
      </c>
      <c r="B32" s="18" t="s">
        <v>15</v>
      </c>
      <c r="C32" s="19">
        <v>0</v>
      </c>
      <c r="D32" s="12">
        <v>0</v>
      </c>
      <c r="E32" s="12">
        <v>0</v>
      </c>
      <c r="F32" s="11">
        <f t="shared" si="0"/>
        <v>0</v>
      </c>
      <c r="G32" s="20"/>
      <c r="H32" s="20"/>
    </row>
    <row r="33" spans="1:6" ht="31.5" x14ac:dyDescent="0.25">
      <c r="A33" s="27" t="s">
        <v>4</v>
      </c>
      <c r="B33" s="16" t="s">
        <v>32</v>
      </c>
      <c r="C33" s="37" t="s">
        <v>43</v>
      </c>
      <c r="D33" s="38" t="s">
        <v>43</v>
      </c>
      <c r="E33" s="12">
        <v>7242.9563400000043</v>
      </c>
      <c r="F33" s="11">
        <f>E33</f>
        <v>7242.9563400000043</v>
      </c>
    </row>
    <row r="34" spans="1:6" x14ac:dyDescent="0.25">
      <c r="A34" s="28"/>
      <c r="B34" s="21"/>
      <c r="C34" s="22"/>
      <c r="D34" s="33"/>
      <c r="E34" s="23"/>
    </row>
    <row r="35" spans="1:6" x14ac:dyDescent="0.25">
      <c r="A35" s="28"/>
      <c r="B35" s="40"/>
      <c r="C35" s="22"/>
      <c r="D35" s="33"/>
    </row>
    <row r="36" spans="1:6" x14ac:dyDescent="0.25">
      <c r="A36" s="28"/>
      <c r="B36" s="40"/>
      <c r="C36" s="24"/>
      <c r="D36" s="34"/>
      <c r="E36" s="25"/>
    </row>
    <row r="37" spans="1:6" x14ac:dyDescent="0.25">
      <c r="A37" s="28"/>
      <c r="B37" s="4"/>
      <c r="C37" s="22"/>
      <c r="D37" s="33"/>
    </row>
    <row r="38" spans="1:6" x14ac:dyDescent="0.25">
      <c r="A38" s="28"/>
      <c r="B38" s="6"/>
      <c r="C38" s="26"/>
    </row>
    <row r="39" spans="1:6" x14ac:dyDescent="0.25">
      <c r="A39" s="28"/>
      <c r="B39" s="35"/>
      <c r="C39" s="26"/>
    </row>
    <row r="40" spans="1:6" x14ac:dyDescent="0.25">
      <c r="A40" s="28"/>
      <c r="B40" s="21"/>
      <c r="C40" s="26"/>
    </row>
    <row r="41" spans="1:6" x14ac:dyDescent="0.25">
      <c r="A41" s="28"/>
      <c r="B41" s="21"/>
      <c r="C41" s="26"/>
      <c r="D41" s="41"/>
      <c r="E41" s="41"/>
    </row>
    <row r="42" spans="1:6" x14ac:dyDescent="0.25">
      <c r="A42" s="28"/>
      <c r="B42" s="4"/>
      <c r="C42" s="22"/>
    </row>
    <row r="43" spans="1:6" x14ac:dyDescent="0.25">
      <c r="B43" s="6"/>
      <c r="C43" s="22"/>
    </row>
  </sheetData>
  <mergeCells count="12">
    <mergeCell ref="A1:F1"/>
    <mergeCell ref="B35:B36"/>
    <mergeCell ref="D41:E41"/>
    <mergeCell ref="A4:F4"/>
    <mergeCell ref="A5:F5"/>
    <mergeCell ref="A6:F6"/>
    <mergeCell ref="A9:A11"/>
    <mergeCell ref="B9:B11"/>
    <mergeCell ref="C9:C11"/>
    <mergeCell ref="D9:D11"/>
    <mergeCell ref="F9:F11"/>
    <mergeCell ref="E9:E11"/>
  </mergeCells>
  <pageMargins left="1.1811023622047245" right="0.59055118110236227" top="0.78740157480314965" bottom="0.78740157480314965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за 2022 год</vt:lpstr>
      <vt:lpstr>'Исполнение за 2022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2023-04-25T07:28:04Z</dcterms:modified>
</cp:coreProperties>
</file>