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A54597DD-63AE-4245-A521-5570C95C0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 на 2022 год" sheetId="5" r:id="rId1"/>
  </sheets>
  <definedNames>
    <definedName name="_xlnm.Print_Titles" localSheetId="0">'Ассигнования на 2022 год'!$8:$8</definedName>
    <definedName name="_xlnm.Print_Area" localSheetId="0">'Ассигнования на 2022 год'!$A$1:$I$57</definedName>
  </definedNames>
  <calcPr calcId="191029"/>
</workbook>
</file>

<file path=xl/calcChain.xml><?xml version="1.0" encoding="utf-8"?>
<calcChain xmlns="http://schemas.openxmlformats.org/spreadsheetml/2006/main">
  <c r="I50" i="5" l="1"/>
  <c r="I48" i="5"/>
  <c r="I41" i="5"/>
  <c r="I39" i="5"/>
  <c r="I38" i="5"/>
  <c r="I37" i="5"/>
  <c r="I36" i="5"/>
  <c r="I35" i="5"/>
  <c r="I34" i="5"/>
  <c r="I18" i="5"/>
  <c r="I55" i="5"/>
  <c r="I54" i="5" s="1"/>
  <c r="H42" i="5"/>
  <c r="F51" i="5"/>
  <c r="D51" i="5"/>
  <c r="I53" i="5"/>
  <c r="I46" i="5"/>
  <c r="I44" i="5"/>
  <c r="I43" i="5"/>
  <c r="I32" i="5"/>
  <c r="I29" i="5"/>
  <c r="I28" i="5"/>
  <c r="I26" i="5"/>
  <c r="I25" i="5"/>
  <c r="I24" i="5"/>
  <c r="I23" i="5"/>
  <c r="I21" i="5" s="1"/>
  <c r="I22" i="5"/>
  <c r="I20" i="5"/>
  <c r="I19" i="5"/>
  <c r="I17" i="5"/>
  <c r="I16" i="5"/>
  <c r="I15" i="5"/>
  <c r="I14" i="5"/>
  <c r="I13" i="5"/>
  <c r="I12" i="5"/>
  <c r="I11" i="5"/>
  <c r="I10" i="5"/>
  <c r="G55" i="5"/>
  <c r="G54" i="5" s="1"/>
  <c r="G53" i="5"/>
  <c r="G52" i="5"/>
  <c r="G50" i="5"/>
  <c r="G49" i="5"/>
  <c r="G48" i="5"/>
  <c r="G46" i="5"/>
  <c r="G45" i="5"/>
  <c r="G44" i="5"/>
  <c r="G43" i="5"/>
  <c r="G41" i="5"/>
  <c r="G40" i="5" s="1"/>
  <c r="G39" i="5"/>
  <c r="G38" i="5"/>
  <c r="G37" i="5"/>
  <c r="G36" i="5"/>
  <c r="G35" i="5"/>
  <c r="G34" i="5"/>
  <c r="G32" i="5"/>
  <c r="G31" i="5" s="1"/>
  <c r="G30" i="5"/>
  <c r="G29" i="5"/>
  <c r="G28" i="5"/>
  <c r="G27" i="5" s="1"/>
  <c r="G26" i="5"/>
  <c r="G25" i="5"/>
  <c r="G24" i="5"/>
  <c r="G23" i="5"/>
  <c r="G22" i="5"/>
  <c r="G20" i="5"/>
  <c r="G19" i="5"/>
  <c r="G17" i="5"/>
  <c r="G16" i="5"/>
  <c r="G15" i="5"/>
  <c r="G14" i="5"/>
  <c r="G13" i="5"/>
  <c r="G12" i="5"/>
  <c r="G11" i="5"/>
  <c r="G10" i="5"/>
  <c r="E55" i="5"/>
  <c r="E54" i="5" s="1"/>
  <c r="E53" i="5"/>
  <c r="E52" i="5"/>
  <c r="E50" i="5"/>
  <c r="E49" i="5"/>
  <c r="E48" i="5"/>
  <c r="E46" i="5"/>
  <c r="E45" i="5"/>
  <c r="E44" i="5"/>
  <c r="E43" i="5"/>
  <c r="E41" i="5"/>
  <c r="E39" i="5"/>
  <c r="E38" i="5"/>
  <c r="E37" i="5"/>
  <c r="E36" i="5"/>
  <c r="E35" i="5"/>
  <c r="E34" i="5"/>
  <c r="E32" i="5"/>
  <c r="E30" i="5"/>
  <c r="E29" i="5"/>
  <c r="E28" i="5"/>
  <c r="E26" i="5"/>
  <c r="E25" i="5"/>
  <c r="E24" i="5"/>
  <c r="E23" i="5"/>
  <c r="E22" i="5"/>
  <c r="E20" i="5"/>
  <c r="E19" i="5"/>
  <c r="E17" i="5"/>
  <c r="E16" i="5"/>
  <c r="E15" i="5"/>
  <c r="E14" i="5"/>
  <c r="E13" i="5"/>
  <c r="E12" i="5"/>
  <c r="E11" i="5"/>
  <c r="E10" i="5"/>
  <c r="H18" i="5"/>
  <c r="F18" i="5"/>
  <c r="D18" i="5"/>
  <c r="H9" i="5"/>
  <c r="F9" i="5"/>
  <c r="D9" i="5"/>
  <c r="H21" i="5"/>
  <c r="F21" i="5"/>
  <c r="D21" i="5"/>
  <c r="F27" i="5"/>
  <c r="D27" i="5"/>
  <c r="H31" i="5"/>
  <c r="F31" i="5"/>
  <c r="D31" i="5"/>
  <c r="F33" i="5"/>
  <c r="D33" i="5"/>
  <c r="H40" i="5"/>
  <c r="F40" i="5"/>
  <c r="D40" i="5"/>
  <c r="D42" i="5"/>
  <c r="F42" i="5"/>
  <c r="F47" i="5"/>
  <c r="D47" i="5"/>
  <c r="H54" i="5"/>
  <c r="F54" i="5"/>
  <c r="D54" i="5"/>
  <c r="C9" i="5"/>
  <c r="C54" i="5"/>
  <c r="C51" i="5"/>
  <c r="C47" i="5"/>
  <c r="C42" i="5"/>
  <c r="C40" i="5"/>
  <c r="C33" i="5"/>
  <c r="C31" i="5"/>
  <c r="C27" i="5"/>
  <c r="C21" i="5"/>
  <c r="C18" i="5"/>
  <c r="E51" i="5" l="1"/>
  <c r="G47" i="5"/>
  <c r="I33" i="5"/>
  <c r="G51" i="5"/>
  <c r="G42" i="5"/>
  <c r="G21" i="5"/>
  <c r="D56" i="5"/>
  <c r="G33" i="5"/>
  <c r="F56" i="5"/>
  <c r="G18" i="5"/>
  <c r="G9" i="5" s="1"/>
  <c r="C56" i="5"/>
  <c r="E31" i="5"/>
  <c r="G56" i="5" l="1"/>
  <c r="I40" i="5"/>
  <c r="E40" i="5"/>
  <c r="H47" i="5" l="1"/>
  <c r="I49" i="5"/>
  <c r="I31" i="5"/>
  <c r="H33" i="5" l="1"/>
  <c r="I45" i="5"/>
  <c r="E47" i="5"/>
  <c r="E42" i="5" s="1"/>
  <c r="E33" i="5" s="1"/>
  <c r="E27" i="5" s="1"/>
  <c r="E21" i="5" s="1"/>
  <c r="E18" i="5" s="1"/>
  <c r="E9" i="5" s="1"/>
  <c r="E56" i="5" s="1"/>
  <c r="I47" i="5" l="1"/>
  <c r="I52" i="5" l="1"/>
  <c r="I51" i="5" s="1"/>
  <c r="H51" i="5"/>
  <c r="H27" i="5"/>
  <c r="H56" i="5" s="1"/>
  <c r="I30" i="5"/>
  <c r="I27" i="5" s="1"/>
  <c r="I42" i="5"/>
  <c r="I9" i="5" l="1"/>
  <c r="I56" i="5" l="1"/>
</calcChain>
</file>

<file path=xl/sharedStrings.xml><?xml version="1.0" encoding="utf-8"?>
<sst xmlns="http://schemas.openxmlformats.org/spreadsheetml/2006/main" count="116" uniqueCount="114">
  <si>
    <t>Наименование показателя</t>
  </si>
  <si>
    <t>Уточненный план</t>
  </si>
  <si>
    <t>изменение 1</t>
  </si>
  <si>
    <t>изменение 2</t>
  </si>
  <si>
    <t>5=4-3</t>
  </si>
  <si>
    <t>7=6-4</t>
  </si>
  <si>
    <t>Первона-чальный план</t>
  </si>
  <si>
    <t xml:space="preserve">Сведения об изменениях, вносимых в решение о бюджете муниципального образования "Городской округ Ногликский",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</si>
  <si>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</si>
  <si>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</si>
  <si>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</si>
  <si>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</si>
  <si>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</si>
  <si>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</si>
  <si>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</si>
  <si>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</si>
  <si>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</si>
  <si>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</si>
  <si>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</si>
  <si>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</si>
  <si>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</si>
  <si>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</si>
  <si>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</si>
  <si>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</si>
  <si>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</si>
  <si>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</si>
  <si>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</si>
  <si>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</si>
  <si>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</si>
  <si>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</si>
  <si>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</si>
  <si>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</si>
  <si>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</si>
  <si>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</si>
  <si>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</si>
  <si>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</si>
  <si>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</si>
  <si>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</si>
  <si>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</si>
  <si>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</si>
  <si>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</si>
  <si>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</si>
  <si>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</si>
  <si>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</si>
  <si>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</si>
  <si>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</si>
  <si>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</si>
  <si>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</si>
  <si>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</si>
  <si>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</si>
  <si>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</si>
  <si>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</si>
  <si>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</si>
  <si>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</si>
  <si>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Профессиональная подготовка, переподготовка и повышение квалификации</t>
  </si>
  <si>
    <t>0705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</si>
  <si>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</si>
  <si>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</si>
  <si>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</si>
  <si>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</si>
  <si>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</si>
  <si>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</si>
  <si>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</si>
  <si>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</si>
  <si>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</si>
  <si>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</si>
  <si>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</si>
  <si>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</si>
  <si>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</si>
  <si>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</si>
  <si>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</si>
  <si>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</si>
  <si>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</si>
  <si>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</si>
  <si>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</si>
  <si>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</si>
  <si>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</si>
  <si>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</si>
  <si>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</si>
  <si>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</si>
  <si>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</si>
  <si>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</si>
  <si>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</si>
  <si>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</si>
  <si>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</si>
  <si>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</si>
  <si>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</si>
  <si>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ВСЕГО РАСХОДОВ:</t>
  </si>
  <si>
    <t xml:space="preserve">Отклоне-ние </t>
  </si>
  <si>
    <t>Раздел, под-раздел</t>
  </si>
  <si>
    <t>Судебная система</t>
  </si>
  <si>
    <t>0105</t>
  </si>
  <si>
    <t>Обеспечение проведения выборов и референдумов</t>
  </si>
  <si>
    <t>0107</t>
  </si>
  <si>
    <t>Защита населения и территории от чрезвычайных ситуаций природного и техногенного характера, пожарная безопасность</t>
  </si>
  <si>
    <t>Спорт высших достижений</t>
  </si>
  <si>
    <t>0310</t>
  </si>
  <si>
    <t>изменение 3</t>
  </si>
  <si>
    <t>Решение Собрания от 09.12.2021 №186</t>
  </si>
  <si>
    <t>Решение Собрания от 19.07.2022 №228</t>
  </si>
  <si>
    <t xml:space="preserve">Решение Собрания от 14.04.2022 №210 </t>
  </si>
  <si>
    <t>Решение Собрания от 08.12.2022 №238</t>
  </si>
  <si>
    <t>ОХРАНА ОКРУЖАЮЩЕЙ СРЕДЫ</t>
  </si>
  <si>
    <t>0600</t>
  </si>
  <si>
    <t>Другие вопросы в области охраны окружающей среды</t>
  </si>
  <si>
    <t>0605</t>
  </si>
  <si>
    <t>Молодежная политика</t>
  </si>
  <si>
    <t>Физическая культура</t>
  </si>
  <si>
    <t>1101</t>
  </si>
  <si>
    <t>1103</t>
  </si>
  <si>
    <t>9=8-6</t>
  </si>
  <si>
    <t>К отчету об исполнении бюджета МО "Городской округ Ногликский" за 2022 год</t>
  </si>
  <si>
    <t>по разделам и подразделам классификации расходов бюджета на 2022 год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</si>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</sst>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 Cyr"/>
      <family val="2"/>
    </font>
    <font>
      <sz val="10"/>
      <color rgb="FFFFFFFF"/>
      <name val="Arial Cyr"/>
      <family val="2"/>
    </font>
    <font>
      <sz val="12"/>
      <color rgb="FF000000"/>
      <name val="Times New Roman"/>
      <family val="2"/>
    </font>
    <font>
      <sz val="11"/>
      <name val="Calibri"/>
      <family val="2"/>
    </font>
    <font>
      <sz val="12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2" fillId="0" borderId="0"/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4" fillId="0" borderId="3"/>
    <xf numFmtId="0" fontId="4" fillId="0" borderId="0"/>
    <xf numFmtId="0" fontId="3" fillId="0" borderId="0"/>
    <xf numFmtId="0" fontId="4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right" vertical="center" wrapText="1"/>
    </xf>
    <xf numFmtId="0" fontId="5" fillId="0" borderId="0"/>
    <xf numFmtId="0" fontId="5" fillId="0" borderId="0"/>
    <xf numFmtId="0" fontId="2" fillId="0" borderId="0"/>
    <xf numFmtId="0" fontId="6" fillId="3" borderId="0"/>
    <xf numFmtId="0" fontId="7" fillId="0" borderId="0">
      <alignment horizontal="left" shrinkToFit="1"/>
    </xf>
    <xf numFmtId="0" fontId="5" fillId="0" borderId="0">
      <alignment horizontal="left" vertical="center" wrapText="1"/>
    </xf>
    <xf numFmtId="0" fontId="5" fillId="0" borderId="0">
      <alignment horizontal="center" vertical="center" shrinkToFit="1"/>
    </xf>
    <xf numFmtId="0" fontId="8" fillId="0" borderId="0">
      <alignment horizontal="center" vertical="center" shrinkToFit="1"/>
    </xf>
    <xf numFmtId="0" fontId="5" fillId="0" borderId="0"/>
    <xf numFmtId="0" fontId="6" fillId="0" borderId="0">
      <alignment horizontal="center" vertical="center" wrapText="1"/>
    </xf>
    <xf numFmtId="0" fontId="6" fillId="0" borderId="0"/>
    <xf numFmtId="0" fontId="6" fillId="3" borderId="4"/>
    <xf numFmtId="0" fontId="7" fillId="0" borderId="5">
      <alignment horizontal="left" shrinkToFit="1"/>
    </xf>
    <xf numFmtId="0" fontId="6" fillId="0" borderId="2">
      <alignment horizontal="center" vertical="center" wrapText="1"/>
    </xf>
    <xf numFmtId="0" fontId="6" fillId="0" borderId="3"/>
    <xf numFmtId="0" fontId="7" fillId="0" borderId="5"/>
    <xf numFmtId="0" fontId="6" fillId="0" borderId="5"/>
    <xf numFmtId="0" fontId="6" fillId="3" borderId="6"/>
    <xf numFmtId="0" fontId="6" fillId="3" borderId="7"/>
    <xf numFmtId="0" fontId="5" fillId="0" borderId="0">
      <alignment horizontal="left" wrapText="1"/>
    </xf>
    <xf numFmtId="0" fontId="6" fillId="0" borderId="0">
      <alignment horizontal="left" wrapText="1"/>
    </xf>
    <xf numFmtId="49" fontId="7" fillId="0" borderId="5">
      <alignment horizontal="center" vertical="center" shrinkToFit="1"/>
    </xf>
    <xf numFmtId="49" fontId="6" fillId="0" borderId="2">
      <alignment vertical="top" wrapText="1"/>
    </xf>
    <xf numFmtId="4" fontId="6" fillId="0" borderId="2">
      <alignment horizontal="right" vertical="top" shrinkToFit="1"/>
    </xf>
    <xf numFmtId="49" fontId="6" fillId="3" borderId="0"/>
    <xf numFmtId="49" fontId="6" fillId="3" borderId="6"/>
    <xf numFmtId="0" fontId="5" fillId="0" borderId="3"/>
    <xf numFmtId="49" fontId="6" fillId="3" borderId="7"/>
    <xf numFmtId="49" fontId="6" fillId="3" borderId="4"/>
    <xf numFmtId="0" fontId="9" fillId="0" borderId="0"/>
    <xf numFmtId="0" fontId="3" fillId="0" borderId="2">
      <alignment vertical="top" wrapText="1"/>
    </xf>
    <xf numFmtId="165" fontId="11" fillId="4" borderId="2">
      <alignment horizontal="right" vertical="top" shrinkToFit="1"/>
    </xf>
    <xf numFmtId="165" fontId="11" fillId="4" borderId="2">
      <alignment horizontal="right" vertical="top" shrinkToFit="1"/>
    </xf>
    <xf numFmtId="165" fontId="11" fillId="5" borderId="2">
      <alignment horizontal="right" vertical="top" shrinkToFit="1"/>
    </xf>
  </cellStyleXfs>
  <cellXfs count="32">
    <xf numFmtId="0" fontId="0" fillId="0" borderId="0" xfId="0"/>
    <xf numFmtId="0" fontId="10" fillId="2" borderId="1" xfId="1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65" fontId="10" fillId="2" borderId="1" xfId="0" applyNumberFormat="1" applyFont="1" applyFill="1" applyBorder="1" applyAlignment="1">
      <alignment horizontal="right" vertical="top"/>
    </xf>
    <xf numFmtId="165" fontId="10" fillId="2" borderId="1" xfId="1" applyNumberFormat="1" applyFont="1" applyFill="1" applyBorder="1" applyAlignment="1">
      <alignment horizontal="right" vertical="top"/>
    </xf>
    <xf numFmtId="165" fontId="10" fillId="2" borderId="1" xfId="0" applyNumberFormat="1" applyFont="1" applyFill="1" applyBorder="1" applyAlignment="1">
      <alignment vertical="top"/>
    </xf>
    <xf numFmtId="165" fontId="10" fillId="2" borderId="1" xfId="0" applyNumberFormat="1" applyFont="1" applyFill="1" applyBorder="1" applyAlignment="1" applyProtection="1">
      <alignment horizontal="right" vertical="top"/>
      <protection locked="0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12" fillId="2" borderId="1" xfId="19" applyFont="1" applyFill="1" applyBorder="1" applyAlignment="1">
      <alignment horizontal="center" vertical="top" shrinkToFit="1"/>
    </xf>
    <xf numFmtId="165" fontId="12" fillId="2" borderId="1" xfId="44" applyFont="1" applyFill="1" applyBorder="1">
      <alignment horizontal="right" vertical="top" shrinkToFit="1"/>
    </xf>
    <xf numFmtId="165" fontId="12" fillId="2" borderId="1" xfId="45" applyFont="1" applyFill="1" applyBorder="1">
      <alignment horizontal="right" vertical="top" shrinkToFit="1"/>
    </xf>
    <xf numFmtId="165" fontId="12" fillId="2" borderId="1" xfId="43" applyFont="1" applyFill="1" applyBorder="1">
      <alignment horizontal="right" vertical="top" shrinkToFi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right" vertical="top"/>
    </xf>
    <xf numFmtId="0" fontId="10" fillId="2" borderId="8" xfId="0" applyFont="1" applyFill="1" applyBorder="1" applyAlignment="1">
      <alignment horizontal="center" vertical="top" wrapText="1"/>
    </xf>
    <xf numFmtId="165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/>
    <xf numFmtId="0" fontId="12" fillId="2" borderId="1" xfId="31" applyFont="1" applyFill="1" applyBorder="1" applyAlignment="1">
      <alignment horizontal="justify" vertical="top" wrapText="1"/>
    </xf>
    <xf numFmtId="0" fontId="12" fillId="2" borderId="1" xfId="20" applyFont="1" applyFill="1" applyBorder="1" applyAlignment="1">
      <alignment horizontal="left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top" justifyLastLine="1"/>
    </xf>
    <xf numFmtId="0" fontId="10" fillId="2" borderId="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right" vertical="top" wrapText="1"/>
    </xf>
  </cellXfs>
  <cellStyles count="46">
    <cellStyle name="br" xfId="2" xr:uid="{00000000-0005-0000-0000-000000000000}"/>
    <cellStyle name="col" xfId="3" xr:uid="{00000000-0005-0000-0000-000001000000}"/>
    <cellStyle name="st24" xfId="45" xr:uid="{051A10C9-204E-4DC8-B298-87F642DD3F69}"/>
    <cellStyle name="st25" xfId="44" xr:uid="{06A7032A-3A32-4BD4-8112-1DE780F9DFA9}"/>
    <cellStyle name="st31" xfId="4" xr:uid="{00000000-0005-0000-0000-000002000000}"/>
    <cellStyle name="st32" xfId="5" xr:uid="{00000000-0005-0000-0000-000003000000}"/>
    <cellStyle name="st33" xfId="6" xr:uid="{00000000-0005-0000-0000-000004000000}"/>
    <cellStyle name="st34" xfId="7" xr:uid="{00000000-0005-0000-0000-000005000000}"/>
    <cellStyle name="st35" xfId="8" xr:uid="{00000000-0005-0000-0000-000006000000}"/>
    <cellStyle name="st36" xfId="9" xr:uid="{00000000-0005-0000-0000-000007000000}"/>
    <cellStyle name="st37" xfId="10" xr:uid="{00000000-0005-0000-0000-000008000000}"/>
    <cellStyle name="st38" xfId="11" xr:uid="{00000000-0005-0000-0000-000009000000}"/>
    <cellStyle name="st51" xfId="43" xr:uid="{00000000-0005-0000-0000-00000A000000}"/>
    <cellStyle name="style0" xfId="12" xr:uid="{00000000-0005-0000-0000-00000B000000}"/>
    <cellStyle name="td" xfId="13" xr:uid="{00000000-0005-0000-0000-00000C000000}"/>
    <cellStyle name="tr" xfId="14" xr:uid="{00000000-0005-0000-0000-00000D000000}"/>
    <cellStyle name="xl21" xfId="15" xr:uid="{00000000-0005-0000-0000-00000E000000}"/>
    <cellStyle name="xl22" xfId="16" xr:uid="{00000000-0005-0000-0000-00000F000000}"/>
    <cellStyle name="xl23" xfId="17" xr:uid="{00000000-0005-0000-0000-000010000000}"/>
    <cellStyle name="xl24" xfId="18" xr:uid="{00000000-0005-0000-0000-000011000000}"/>
    <cellStyle name="xl25" xfId="19" xr:uid="{00000000-0005-0000-0000-000012000000}"/>
    <cellStyle name="xl26" xfId="20" xr:uid="{00000000-0005-0000-0000-000013000000}"/>
    <cellStyle name="xl27" xfId="21" xr:uid="{00000000-0005-0000-0000-000014000000}"/>
    <cellStyle name="xl28" xfId="22" xr:uid="{00000000-0005-0000-0000-000015000000}"/>
    <cellStyle name="xl29" xfId="23" xr:uid="{00000000-0005-0000-0000-000016000000}"/>
    <cellStyle name="xl30" xfId="24" xr:uid="{00000000-0005-0000-0000-000017000000}"/>
    <cellStyle name="xl31" xfId="25" xr:uid="{00000000-0005-0000-0000-000018000000}"/>
    <cellStyle name="xl32" xfId="26" xr:uid="{00000000-0005-0000-0000-000019000000}"/>
    <cellStyle name="xl33" xfId="27" xr:uid="{00000000-0005-0000-0000-00001A000000}"/>
    <cellStyle name="xl34" xfId="28" xr:uid="{00000000-0005-0000-0000-00001B000000}"/>
    <cellStyle name="xl35" xfId="29" xr:uid="{00000000-0005-0000-0000-00001C000000}"/>
    <cellStyle name="xl36" xfId="30" xr:uid="{00000000-0005-0000-0000-00001D000000}"/>
    <cellStyle name="xl37" xfId="31" xr:uid="{00000000-0005-0000-0000-00001E000000}"/>
    <cellStyle name="xl38" xfId="32" xr:uid="{00000000-0005-0000-0000-00001F000000}"/>
    <cellStyle name="xl39" xfId="33" xr:uid="{00000000-0005-0000-0000-000020000000}"/>
    <cellStyle name="xl40" xfId="34" xr:uid="{00000000-0005-0000-0000-000021000000}"/>
    <cellStyle name="xl41" xfId="35" xr:uid="{00000000-0005-0000-0000-000022000000}"/>
    <cellStyle name="xl42" xfId="36" xr:uid="{00000000-0005-0000-0000-000023000000}"/>
    <cellStyle name="xl43" xfId="37" xr:uid="{00000000-0005-0000-0000-000024000000}"/>
    <cellStyle name="xl44" xfId="38" xr:uid="{00000000-0005-0000-0000-000025000000}"/>
    <cellStyle name="xl45" xfId="39" xr:uid="{00000000-0005-0000-0000-000026000000}"/>
    <cellStyle name="xl46" xfId="40" xr:uid="{00000000-0005-0000-0000-000027000000}"/>
    <cellStyle name="xl60" xfId="42" xr:uid="{00000000-0005-0000-0000-000028000000}"/>
    <cellStyle name="Обычный" xfId="0" builtinId="0"/>
    <cellStyle name="Обычный 2" xfId="1" xr:uid="{00000000-0005-0000-0000-00002A000000}"/>
    <cellStyle name="Обычный 3" xfId="41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topLeftCell="A22" zoomScale="90" zoomScaleNormal="90" workbookViewId="0">
      <selection activeCell="H11" sqref="H11"/>
    </sheetView>
  </sheetViews>
  <sheetFormatPr defaultRowHeight="15.75" x14ac:dyDescent="0.25"/>
  <cols>
    <col min="1" max="1" width="44.85546875" style="3" customWidth="1"/>
    <col min="2" max="2" width="8.7109375" style="3" customWidth="1"/>
    <col min="3" max="3" width="13.42578125" style="12" customWidth="1"/>
    <col min="4" max="4" width="13.85546875" style="12" customWidth="1"/>
    <col min="5" max="5" width="12.140625" style="12" customWidth="1"/>
    <col min="6" max="6" width="13.5703125" style="12" customWidth="1"/>
    <col min="7" max="7" width="12.42578125" style="13" customWidth="1"/>
    <col min="8" max="8" width="13" style="2" customWidth="1"/>
    <col min="9" max="9" width="11.28515625" style="2" customWidth="1"/>
    <col min="10" max="10" width="10.140625" style="2" bestFit="1" customWidth="1"/>
    <col min="11" max="16384" width="9.140625" style="2"/>
  </cols>
  <sheetData>
    <row r="1" spans="1:10" x14ac:dyDescent="0.25">
      <c r="A1" s="26" t="s">
        <v>111</v>
      </c>
      <c r="B1" s="26"/>
      <c r="C1" s="26"/>
      <c r="D1" s="26"/>
      <c r="E1" s="26"/>
      <c r="F1" s="26"/>
      <c r="G1" s="26"/>
      <c r="H1" s="26"/>
      <c r="I1" s="26"/>
    </row>
    <row r="2" spans="1:10" s="3" customFormat="1" ht="36.75" customHeight="1" x14ac:dyDescent="0.25">
      <c r="A2" s="27" t="s">
        <v>7</v>
      </c>
      <c r="B2" s="27"/>
      <c r="C2" s="27"/>
      <c r="D2" s="27"/>
      <c r="E2" s="27"/>
      <c r="F2" s="27"/>
      <c r="G2" s="27"/>
      <c r="H2" s="27"/>
      <c r="I2" s="27"/>
    </row>
    <row r="3" spans="1:10" s="3" customFormat="1" ht="36.75" customHeight="1" x14ac:dyDescent="0.25">
      <c r="A3" s="30" t="s">
        <v>112</v>
      </c>
      <c r="B3" s="30"/>
      <c r="C3" s="30"/>
      <c r="D3" s="30"/>
      <c r="E3" s="30"/>
      <c r="F3" s="30"/>
      <c r="G3" s="30"/>
      <c r="H3" s="30"/>
      <c r="I3" s="30"/>
    </row>
    <row r="4" spans="1:10" s="3" customFormat="1" x14ac:dyDescent="0.25">
      <c r="A4" s="21"/>
      <c r="B4" s="21"/>
      <c r="C4" s="21"/>
      <c r="D4" s="21"/>
      <c r="E4" s="21"/>
      <c r="F4" s="21"/>
      <c r="G4" s="21"/>
      <c r="H4" s="31" t="s">
        <v>113</v>
      </c>
      <c r="I4" s="31"/>
    </row>
    <row r="5" spans="1:10" s="3" customFormat="1" ht="25.5" customHeight="1" x14ac:dyDescent="0.25">
      <c r="A5" s="28" t="s">
        <v>0</v>
      </c>
      <c r="B5" s="29" t="s">
        <v>89</v>
      </c>
      <c r="C5" s="29" t="s">
        <v>6</v>
      </c>
      <c r="D5" s="29" t="s">
        <v>1</v>
      </c>
      <c r="E5" s="29"/>
      <c r="F5" s="29"/>
      <c r="G5" s="29"/>
      <c r="H5" s="29"/>
      <c r="I5" s="29"/>
    </row>
    <row r="6" spans="1:10" s="3" customFormat="1" ht="28.5" customHeight="1" x14ac:dyDescent="0.25">
      <c r="A6" s="28"/>
      <c r="B6" s="29"/>
      <c r="C6" s="29"/>
      <c r="D6" s="29" t="s">
        <v>2</v>
      </c>
      <c r="E6" s="29"/>
      <c r="F6" s="29" t="s">
        <v>3</v>
      </c>
      <c r="G6" s="29"/>
      <c r="H6" s="29" t="s">
        <v>97</v>
      </c>
      <c r="I6" s="29"/>
    </row>
    <row r="7" spans="1:10" ht="89.25" customHeight="1" x14ac:dyDescent="0.25">
      <c r="A7" s="28"/>
      <c r="B7" s="29"/>
      <c r="C7" s="4" t="s">
        <v>98</v>
      </c>
      <c r="D7" s="4" t="s">
        <v>100</v>
      </c>
      <c r="E7" s="5" t="s">
        <v>88</v>
      </c>
      <c r="F7" s="4" t="s">
        <v>99</v>
      </c>
      <c r="G7" s="5" t="s">
        <v>88</v>
      </c>
      <c r="H7" s="4" t="s">
        <v>101</v>
      </c>
      <c r="I7" s="5" t="s">
        <v>88</v>
      </c>
    </row>
    <row r="8" spans="1:10" s="7" customFormat="1" x14ac:dyDescent="0.25">
      <c r="A8" s="1">
        <v>1</v>
      </c>
      <c r="B8" s="1">
        <v>2</v>
      </c>
      <c r="C8" s="1">
        <v>3</v>
      </c>
      <c r="D8" s="1">
        <v>4</v>
      </c>
      <c r="E8" s="6" t="s">
        <v>4</v>
      </c>
      <c r="F8" s="6">
        <v>6</v>
      </c>
      <c r="G8" s="6" t="s">
        <v>5</v>
      </c>
      <c r="H8" s="6">
        <v>8</v>
      </c>
      <c r="I8" s="6" t="s">
        <v>110</v>
      </c>
    </row>
    <row r="9" spans="1:10" x14ac:dyDescent="0.25">
      <c r="A9" s="24" t="s">
        <v>8</v>
      </c>
      <c r="B9" s="14" t="s">
        <v>9</v>
      </c>
      <c r="C9" s="8">
        <f t="shared" ref="C9:I9" si="0">SUM(C10:C17)</f>
        <v>329890.5</v>
      </c>
      <c r="D9" s="8">
        <f t="shared" si="0"/>
        <v>336911.6</v>
      </c>
      <c r="E9" s="8">
        <f t="shared" si="0"/>
        <v>7021.100000000024</v>
      </c>
      <c r="F9" s="8">
        <f t="shared" si="0"/>
        <v>343154.4</v>
      </c>
      <c r="G9" s="8">
        <f t="shared" si="0"/>
        <v>6242.7999999999811</v>
      </c>
      <c r="H9" s="8">
        <f t="shared" si="0"/>
        <v>334209.90000000002</v>
      </c>
      <c r="I9" s="8">
        <f t="shared" si="0"/>
        <v>-8944.4999999999854</v>
      </c>
      <c r="J9" s="23"/>
    </row>
    <row r="10" spans="1:10" ht="68.25" customHeight="1" x14ac:dyDescent="0.25">
      <c r="A10" s="24" t="s">
        <v>10</v>
      </c>
      <c r="B10" s="14" t="s">
        <v>11</v>
      </c>
      <c r="C10" s="15">
        <v>6358.9</v>
      </c>
      <c r="D10" s="15">
        <v>6358.9</v>
      </c>
      <c r="E10" s="9">
        <f t="shared" ref="E10:E17" si="1">D10-C10</f>
        <v>0</v>
      </c>
      <c r="F10" s="15">
        <v>6358.9</v>
      </c>
      <c r="G10" s="9">
        <f t="shared" ref="G10:G17" si="2">F10-D10</f>
        <v>0</v>
      </c>
      <c r="H10" s="8">
        <v>6487.4</v>
      </c>
      <c r="I10" s="9">
        <f t="shared" ref="I10:I17" si="3">H10-F10</f>
        <v>128.5</v>
      </c>
    </row>
    <row r="11" spans="1:10" ht="66.75" customHeight="1" x14ac:dyDescent="0.25">
      <c r="A11" s="24" t="s">
        <v>12</v>
      </c>
      <c r="B11" s="14" t="s">
        <v>13</v>
      </c>
      <c r="C11" s="15">
        <v>9720.5</v>
      </c>
      <c r="D11" s="15">
        <v>9720.5</v>
      </c>
      <c r="E11" s="9">
        <f t="shared" si="1"/>
        <v>0</v>
      </c>
      <c r="F11" s="15">
        <v>9720.5</v>
      </c>
      <c r="G11" s="9">
        <f t="shared" si="2"/>
        <v>0</v>
      </c>
      <c r="H11" s="10">
        <v>5354.6</v>
      </c>
      <c r="I11" s="9">
        <f t="shared" si="3"/>
        <v>-4365.8999999999996</v>
      </c>
    </row>
    <row r="12" spans="1:10" ht="78.75" x14ac:dyDescent="0.25">
      <c r="A12" s="24" t="s">
        <v>14</v>
      </c>
      <c r="B12" s="14" t="s">
        <v>15</v>
      </c>
      <c r="C12" s="15">
        <v>104354.5</v>
      </c>
      <c r="D12" s="9">
        <v>104704.5</v>
      </c>
      <c r="E12" s="9">
        <f t="shared" si="1"/>
        <v>350</v>
      </c>
      <c r="F12" s="10">
        <v>104088.6</v>
      </c>
      <c r="G12" s="9">
        <f t="shared" si="2"/>
        <v>-615.89999999999418</v>
      </c>
      <c r="H12" s="10">
        <v>100986.1</v>
      </c>
      <c r="I12" s="9">
        <f t="shared" si="3"/>
        <v>-3102.5</v>
      </c>
    </row>
    <row r="13" spans="1:10" x14ac:dyDescent="0.25">
      <c r="A13" s="24" t="s">
        <v>90</v>
      </c>
      <c r="B13" s="14" t="s">
        <v>91</v>
      </c>
      <c r="C13" s="15">
        <v>58.3</v>
      </c>
      <c r="D13" s="9">
        <v>75.8</v>
      </c>
      <c r="E13" s="9">
        <f t="shared" si="1"/>
        <v>17.5</v>
      </c>
      <c r="F13" s="10">
        <v>75.8</v>
      </c>
      <c r="G13" s="9">
        <f t="shared" si="2"/>
        <v>0</v>
      </c>
      <c r="H13" s="10">
        <v>75.8</v>
      </c>
      <c r="I13" s="9">
        <f t="shared" si="3"/>
        <v>0</v>
      </c>
    </row>
    <row r="14" spans="1:10" ht="63" x14ac:dyDescent="0.25">
      <c r="A14" s="24" t="s">
        <v>16</v>
      </c>
      <c r="B14" s="14" t="s">
        <v>17</v>
      </c>
      <c r="C14" s="15">
        <v>30982.799999999999</v>
      </c>
      <c r="D14" s="15">
        <v>30982.799999999999</v>
      </c>
      <c r="E14" s="9">
        <f t="shared" si="1"/>
        <v>0</v>
      </c>
      <c r="F14" s="10">
        <v>31466.1</v>
      </c>
      <c r="G14" s="9">
        <f t="shared" si="2"/>
        <v>483.29999999999927</v>
      </c>
      <c r="H14" s="10">
        <v>32084.9</v>
      </c>
      <c r="I14" s="9">
        <f t="shared" si="3"/>
        <v>618.80000000000291</v>
      </c>
    </row>
    <row r="15" spans="1:10" ht="31.5" x14ac:dyDescent="0.25">
      <c r="A15" s="24" t="s">
        <v>92</v>
      </c>
      <c r="B15" s="14" t="s">
        <v>93</v>
      </c>
      <c r="C15" s="15">
        <v>0</v>
      </c>
      <c r="D15" s="9">
        <v>0</v>
      </c>
      <c r="E15" s="9">
        <f t="shared" si="1"/>
        <v>0</v>
      </c>
      <c r="F15" s="10">
        <v>1670.1</v>
      </c>
      <c r="G15" s="9">
        <f t="shared" si="2"/>
        <v>1670.1</v>
      </c>
      <c r="H15" s="10">
        <v>1670.1</v>
      </c>
      <c r="I15" s="9">
        <f t="shared" si="3"/>
        <v>0</v>
      </c>
    </row>
    <row r="16" spans="1:10" x14ac:dyDescent="0.25">
      <c r="A16" s="24" t="s">
        <v>18</v>
      </c>
      <c r="B16" s="14" t="s">
        <v>19</v>
      </c>
      <c r="C16" s="15">
        <v>2432.6999999999998</v>
      </c>
      <c r="D16" s="9">
        <v>2175.9</v>
      </c>
      <c r="E16" s="9">
        <f t="shared" si="1"/>
        <v>-256.79999999999973</v>
      </c>
      <c r="F16" s="10">
        <v>2066.6</v>
      </c>
      <c r="G16" s="9">
        <f t="shared" si="2"/>
        <v>-109.30000000000018</v>
      </c>
      <c r="H16" s="10">
        <v>1022.5</v>
      </c>
      <c r="I16" s="9">
        <f t="shared" si="3"/>
        <v>-1044.0999999999999</v>
      </c>
    </row>
    <row r="17" spans="1:10" x14ac:dyDescent="0.25">
      <c r="A17" s="24" t="s">
        <v>20</v>
      </c>
      <c r="B17" s="14" t="s">
        <v>21</v>
      </c>
      <c r="C17" s="15">
        <v>175982.8</v>
      </c>
      <c r="D17" s="10">
        <v>182893.2</v>
      </c>
      <c r="E17" s="9">
        <f t="shared" si="1"/>
        <v>6910.4000000000233</v>
      </c>
      <c r="F17" s="10">
        <v>187707.8</v>
      </c>
      <c r="G17" s="9">
        <f t="shared" si="2"/>
        <v>4814.5999999999767</v>
      </c>
      <c r="H17" s="10">
        <v>186528.5</v>
      </c>
      <c r="I17" s="9">
        <f t="shared" si="3"/>
        <v>-1179.2999999999884</v>
      </c>
    </row>
    <row r="18" spans="1:10" ht="47.25" x14ac:dyDescent="0.25">
      <c r="A18" s="24" t="s">
        <v>22</v>
      </c>
      <c r="B18" s="14" t="s">
        <v>23</v>
      </c>
      <c r="C18" s="15">
        <f>C19+C20</f>
        <v>15997.599999999999</v>
      </c>
      <c r="D18" s="15">
        <f t="shared" ref="D18:H18" si="4">D19+D20</f>
        <v>16254.4</v>
      </c>
      <c r="E18" s="15">
        <f t="shared" si="4"/>
        <v>256.80000000000109</v>
      </c>
      <c r="F18" s="15">
        <f t="shared" si="4"/>
        <v>16343.699999999999</v>
      </c>
      <c r="G18" s="15">
        <f t="shared" si="4"/>
        <v>89.299999999999272</v>
      </c>
      <c r="H18" s="15">
        <f t="shared" si="4"/>
        <v>16980.900000000001</v>
      </c>
      <c r="I18" s="15">
        <f>I19+I20</f>
        <v>637.20000000000027</v>
      </c>
      <c r="J18" s="23"/>
    </row>
    <row r="19" spans="1:10" ht="33" customHeight="1" x14ac:dyDescent="0.25">
      <c r="A19" s="24" t="s">
        <v>94</v>
      </c>
      <c r="B19" s="14" t="s">
        <v>96</v>
      </c>
      <c r="C19" s="15">
        <v>15577.3</v>
      </c>
      <c r="D19" s="17">
        <v>15834.1</v>
      </c>
      <c r="E19" s="9">
        <f t="shared" ref="E19:E55" si="5">D19-C19</f>
        <v>256.80000000000109</v>
      </c>
      <c r="F19" s="8">
        <v>15923.4</v>
      </c>
      <c r="G19" s="9">
        <f t="shared" ref="G19:G20" si="6">F19-D19</f>
        <v>89.299999999999272</v>
      </c>
      <c r="H19" s="8">
        <v>16627</v>
      </c>
      <c r="I19" s="9">
        <f t="shared" ref="I19:I20" si="7">H19-F19</f>
        <v>703.60000000000036</v>
      </c>
    </row>
    <row r="20" spans="1:10" ht="47.25" x14ac:dyDescent="0.25">
      <c r="A20" s="24" t="s">
        <v>24</v>
      </c>
      <c r="B20" s="14" t="s">
        <v>25</v>
      </c>
      <c r="C20" s="15">
        <v>420.3</v>
      </c>
      <c r="D20" s="10">
        <v>420.3</v>
      </c>
      <c r="E20" s="9">
        <f t="shared" si="5"/>
        <v>0</v>
      </c>
      <c r="F20" s="10">
        <v>420.3</v>
      </c>
      <c r="G20" s="9">
        <f t="shared" si="6"/>
        <v>0</v>
      </c>
      <c r="H20" s="10">
        <v>353.9</v>
      </c>
      <c r="I20" s="9">
        <f t="shared" si="7"/>
        <v>-66.400000000000034</v>
      </c>
    </row>
    <row r="21" spans="1:10" x14ac:dyDescent="0.25">
      <c r="A21" s="24" t="s">
        <v>26</v>
      </c>
      <c r="B21" s="14" t="s">
        <v>27</v>
      </c>
      <c r="C21" s="15">
        <f>SUM(C22:C26)</f>
        <v>153849.19999999998</v>
      </c>
      <c r="D21" s="15">
        <f t="shared" ref="D21:H21" si="8">SUM(D22:D26)</f>
        <v>202865.09999999998</v>
      </c>
      <c r="E21" s="15">
        <f t="shared" si="8"/>
        <v>49015.900000000009</v>
      </c>
      <c r="F21" s="15">
        <f t="shared" si="8"/>
        <v>204873.09999999998</v>
      </c>
      <c r="G21" s="15">
        <f t="shared" si="8"/>
        <v>2008.0000000000005</v>
      </c>
      <c r="H21" s="15">
        <f t="shared" si="8"/>
        <v>203132.5</v>
      </c>
      <c r="I21" s="15">
        <f>SUM(I22:I26)</f>
        <v>-1740.5999999999995</v>
      </c>
      <c r="J21" s="23"/>
    </row>
    <row r="22" spans="1:10" x14ac:dyDescent="0.25">
      <c r="A22" s="24" t="s">
        <v>28</v>
      </c>
      <c r="B22" s="14" t="s">
        <v>29</v>
      </c>
      <c r="C22" s="15">
        <v>2887.6</v>
      </c>
      <c r="D22" s="9">
        <v>2887.6</v>
      </c>
      <c r="E22" s="9">
        <f t="shared" si="5"/>
        <v>0</v>
      </c>
      <c r="F22" s="10">
        <v>2907.5</v>
      </c>
      <c r="G22" s="9">
        <f t="shared" ref="G22:G26" si="9">F22-D22</f>
        <v>19.900000000000091</v>
      </c>
      <c r="H22" s="10">
        <v>2985.2</v>
      </c>
      <c r="I22" s="9">
        <f t="shared" ref="I22:I26" si="10">H22-F22</f>
        <v>77.699999999999818</v>
      </c>
    </row>
    <row r="23" spans="1:10" x14ac:dyDescent="0.25">
      <c r="A23" s="24" t="s">
        <v>30</v>
      </c>
      <c r="B23" s="14" t="s">
        <v>31</v>
      </c>
      <c r="C23" s="15">
        <v>6441.7</v>
      </c>
      <c r="D23" s="9">
        <v>7685</v>
      </c>
      <c r="E23" s="9">
        <f t="shared" si="5"/>
        <v>1243.3000000000002</v>
      </c>
      <c r="F23" s="8">
        <v>7693.1</v>
      </c>
      <c r="G23" s="9">
        <f t="shared" si="9"/>
        <v>8.1000000000003638</v>
      </c>
      <c r="H23" s="8">
        <v>7343.1</v>
      </c>
      <c r="I23" s="9">
        <f t="shared" si="10"/>
        <v>-350</v>
      </c>
    </row>
    <row r="24" spans="1:10" x14ac:dyDescent="0.25">
      <c r="A24" s="24" t="s">
        <v>32</v>
      </c>
      <c r="B24" s="14" t="s">
        <v>33</v>
      </c>
      <c r="C24" s="15">
        <v>26137.599999999999</v>
      </c>
      <c r="D24" s="9">
        <v>26137.599999999999</v>
      </c>
      <c r="E24" s="9">
        <f t="shared" si="5"/>
        <v>0</v>
      </c>
      <c r="F24" s="8">
        <v>26137.599999999999</v>
      </c>
      <c r="G24" s="9">
        <f t="shared" si="9"/>
        <v>0</v>
      </c>
      <c r="H24" s="8">
        <v>26137.599999999999</v>
      </c>
      <c r="I24" s="9">
        <f t="shared" si="10"/>
        <v>0</v>
      </c>
    </row>
    <row r="25" spans="1:10" ht="21" customHeight="1" x14ac:dyDescent="0.25">
      <c r="A25" s="24" t="s">
        <v>34</v>
      </c>
      <c r="B25" s="14" t="s">
        <v>35</v>
      </c>
      <c r="C25" s="15">
        <v>105512.5</v>
      </c>
      <c r="D25" s="11">
        <v>153285.1</v>
      </c>
      <c r="E25" s="9">
        <f t="shared" si="5"/>
        <v>47772.600000000006</v>
      </c>
      <c r="F25" s="8">
        <v>153285.1</v>
      </c>
      <c r="G25" s="9">
        <f t="shared" si="9"/>
        <v>0</v>
      </c>
      <c r="H25" s="8">
        <v>153285.1</v>
      </c>
      <c r="I25" s="9">
        <f t="shared" si="10"/>
        <v>0</v>
      </c>
    </row>
    <row r="26" spans="1:10" ht="31.5" x14ac:dyDescent="0.25">
      <c r="A26" s="24" t="s">
        <v>36</v>
      </c>
      <c r="B26" s="14" t="s">
        <v>37</v>
      </c>
      <c r="C26" s="15">
        <v>12869.8</v>
      </c>
      <c r="D26" s="10">
        <v>12869.8</v>
      </c>
      <c r="E26" s="9">
        <f t="shared" si="5"/>
        <v>0</v>
      </c>
      <c r="F26" s="10">
        <v>14849.8</v>
      </c>
      <c r="G26" s="9">
        <f t="shared" si="9"/>
        <v>1980</v>
      </c>
      <c r="H26" s="10">
        <v>13381.5</v>
      </c>
      <c r="I26" s="9">
        <f t="shared" si="10"/>
        <v>-1468.2999999999993</v>
      </c>
    </row>
    <row r="27" spans="1:10" ht="31.5" x14ac:dyDescent="0.25">
      <c r="A27" s="24" t="s">
        <v>38</v>
      </c>
      <c r="B27" s="14" t="s">
        <v>39</v>
      </c>
      <c r="C27" s="15">
        <f>SUM(C28:C30)</f>
        <v>540529.6</v>
      </c>
      <c r="D27" s="15">
        <f t="shared" ref="D27:H27" si="11">SUM(D28:D30)</f>
        <v>612912.19999999995</v>
      </c>
      <c r="E27" s="15">
        <f t="shared" si="11"/>
        <v>72382.600000000006</v>
      </c>
      <c r="F27" s="15">
        <f t="shared" si="11"/>
        <v>872917</v>
      </c>
      <c r="G27" s="15">
        <f t="shared" si="11"/>
        <v>260004.79999999993</v>
      </c>
      <c r="H27" s="15">
        <f t="shared" si="11"/>
        <v>1198441</v>
      </c>
      <c r="I27" s="15">
        <f>SUM(I28:I30)</f>
        <v>325524.00000000012</v>
      </c>
      <c r="J27" s="23"/>
    </row>
    <row r="28" spans="1:10" x14ac:dyDescent="0.25">
      <c r="A28" s="24" t="s">
        <v>40</v>
      </c>
      <c r="B28" s="14" t="s">
        <v>41</v>
      </c>
      <c r="C28" s="15">
        <v>110856</v>
      </c>
      <c r="D28" s="11">
        <v>114017.5</v>
      </c>
      <c r="E28" s="9">
        <f t="shared" si="5"/>
        <v>3161.5</v>
      </c>
      <c r="F28" s="10">
        <v>148862.79999999999</v>
      </c>
      <c r="G28" s="9">
        <f t="shared" ref="G28:G30" si="12">F28-D28</f>
        <v>34845.299999999988</v>
      </c>
      <c r="H28" s="10">
        <v>582444.9</v>
      </c>
      <c r="I28" s="9">
        <f t="shared" ref="I28:I30" si="13">H28-F28</f>
        <v>433582.10000000003</v>
      </c>
    </row>
    <row r="29" spans="1:10" x14ac:dyDescent="0.25">
      <c r="A29" s="24" t="s">
        <v>42</v>
      </c>
      <c r="B29" s="14" t="s">
        <v>43</v>
      </c>
      <c r="C29" s="15">
        <v>273293.7</v>
      </c>
      <c r="D29" s="11">
        <v>311568.90000000002</v>
      </c>
      <c r="E29" s="9">
        <f t="shared" si="5"/>
        <v>38275.200000000012</v>
      </c>
      <c r="F29" s="10">
        <v>536591.69999999995</v>
      </c>
      <c r="G29" s="9">
        <f t="shared" si="12"/>
        <v>225022.79999999993</v>
      </c>
      <c r="H29" s="10">
        <v>436367.5</v>
      </c>
      <c r="I29" s="9">
        <f t="shared" si="13"/>
        <v>-100224.19999999995</v>
      </c>
    </row>
    <row r="30" spans="1:10" x14ac:dyDescent="0.25">
      <c r="A30" s="24" t="s">
        <v>44</v>
      </c>
      <c r="B30" s="14" t="s">
        <v>45</v>
      </c>
      <c r="C30" s="15">
        <v>156379.9</v>
      </c>
      <c r="D30" s="10">
        <v>187325.8</v>
      </c>
      <c r="E30" s="9">
        <f t="shared" si="5"/>
        <v>30945.899999999994</v>
      </c>
      <c r="F30" s="10">
        <v>187462.5</v>
      </c>
      <c r="G30" s="9">
        <f t="shared" si="12"/>
        <v>136.70000000001164</v>
      </c>
      <c r="H30" s="10">
        <v>179628.6</v>
      </c>
      <c r="I30" s="9">
        <f t="shared" si="13"/>
        <v>-7833.8999999999942</v>
      </c>
    </row>
    <row r="31" spans="1:10" x14ac:dyDescent="0.25">
      <c r="A31" s="24" t="s">
        <v>102</v>
      </c>
      <c r="B31" s="14" t="s">
        <v>103</v>
      </c>
      <c r="C31" s="15">
        <f>C32</f>
        <v>0</v>
      </c>
      <c r="D31" s="15">
        <f t="shared" ref="D31:I31" si="14">D32</f>
        <v>0</v>
      </c>
      <c r="E31" s="15">
        <f t="shared" si="14"/>
        <v>0</v>
      </c>
      <c r="F31" s="15">
        <f t="shared" si="14"/>
        <v>0</v>
      </c>
      <c r="G31" s="15">
        <f t="shared" si="14"/>
        <v>0</v>
      </c>
      <c r="H31" s="15">
        <f t="shared" si="14"/>
        <v>5</v>
      </c>
      <c r="I31" s="15">
        <f t="shared" si="14"/>
        <v>5</v>
      </c>
    </row>
    <row r="32" spans="1:10" ht="31.5" x14ac:dyDescent="0.25">
      <c r="A32" s="24" t="s">
        <v>104</v>
      </c>
      <c r="B32" s="14" t="s">
        <v>105</v>
      </c>
      <c r="C32" s="15">
        <v>0</v>
      </c>
      <c r="D32" s="11">
        <v>0</v>
      </c>
      <c r="E32" s="9">
        <f t="shared" si="5"/>
        <v>0</v>
      </c>
      <c r="F32" s="10">
        <v>0</v>
      </c>
      <c r="G32" s="9">
        <f>F32-D32</f>
        <v>0</v>
      </c>
      <c r="H32" s="10">
        <v>5</v>
      </c>
      <c r="I32" s="9">
        <f>H32-F32</f>
        <v>5</v>
      </c>
    </row>
    <row r="33" spans="1:10" x14ac:dyDescent="0.25">
      <c r="A33" s="24" t="s">
        <v>46</v>
      </c>
      <c r="B33" s="14" t="s">
        <v>47</v>
      </c>
      <c r="C33" s="15">
        <f>SUM(C34:C39)</f>
        <v>1067667.1000000001</v>
      </c>
      <c r="D33" s="15">
        <f t="shared" ref="D33:H33" si="15">SUM(D34:D39)</f>
        <v>1373422.7</v>
      </c>
      <c r="E33" s="15">
        <f t="shared" si="15"/>
        <v>305755.60000000009</v>
      </c>
      <c r="F33" s="15">
        <f t="shared" si="15"/>
        <v>1589321.8000000003</v>
      </c>
      <c r="G33" s="15">
        <f t="shared" si="15"/>
        <v>215899.10000000003</v>
      </c>
      <c r="H33" s="15">
        <f t="shared" si="15"/>
        <v>1581736.5999999999</v>
      </c>
      <c r="I33" s="15">
        <f>SUM(I34:I39)</f>
        <v>-7585.2000000001199</v>
      </c>
      <c r="J33" s="23"/>
    </row>
    <row r="34" spans="1:10" x14ac:dyDescent="0.25">
      <c r="A34" s="24" t="s">
        <v>48</v>
      </c>
      <c r="B34" s="14" t="s">
        <v>49</v>
      </c>
      <c r="C34" s="15">
        <v>232900.3</v>
      </c>
      <c r="D34" s="9">
        <v>257181</v>
      </c>
      <c r="E34" s="9">
        <f t="shared" si="5"/>
        <v>24280.700000000012</v>
      </c>
      <c r="F34" s="10">
        <v>259974.3</v>
      </c>
      <c r="G34" s="9">
        <f t="shared" ref="G34:G39" si="16">F34-D34</f>
        <v>2793.2999999999884</v>
      </c>
      <c r="H34" s="10">
        <v>259540</v>
      </c>
      <c r="I34" s="9">
        <f t="shared" ref="I34:I39" si="17">H34-F34</f>
        <v>-434.29999999998836</v>
      </c>
    </row>
    <row r="35" spans="1:10" x14ac:dyDescent="0.25">
      <c r="A35" s="24" t="s">
        <v>50</v>
      </c>
      <c r="B35" s="14" t="s">
        <v>51</v>
      </c>
      <c r="C35" s="15">
        <v>727779.2</v>
      </c>
      <c r="D35" s="9">
        <v>1020600</v>
      </c>
      <c r="E35" s="9">
        <f t="shared" si="5"/>
        <v>292820.80000000005</v>
      </c>
      <c r="F35" s="10">
        <v>1230918.8</v>
      </c>
      <c r="G35" s="9">
        <f t="shared" si="16"/>
        <v>210318.80000000005</v>
      </c>
      <c r="H35" s="10">
        <v>1225147.3999999999</v>
      </c>
      <c r="I35" s="9">
        <f t="shared" si="17"/>
        <v>-5771.4000000001397</v>
      </c>
    </row>
    <row r="36" spans="1:10" x14ac:dyDescent="0.25">
      <c r="A36" s="24" t="s">
        <v>52</v>
      </c>
      <c r="B36" s="14" t="s">
        <v>53</v>
      </c>
      <c r="C36" s="15">
        <v>78355</v>
      </c>
      <c r="D36" s="9">
        <v>79055.3</v>
      </c>
      <c r="E36" s="9">
        <f t="shared" si="5"/>
        <v>700.30000000000291</v>
      </c>
      <c r="F36" s="8">
        <v>81730.7</v>
      </c>
      <c r="G36" s="9">
        <f t="shared" si="16"/>
        <v>2675.3999999999942</v>
      </c>
      <c r="H36" s="8">
        <v>80318.600000000006</v>
      </c>
      <c r="I36" s="9">
        <f t="shared" si="17"/>
        <v>-1412.0999999999913</v>
      </c>
    </row>
    <row r="37" spans="1:10" ht="47.25" x14ac:dyDescent="0.25">
      <c r="A37" s="24" t="s">
        <v>54</v>
      </c>
      <c r="B37" s="14" t="s">
        <v>55</v>
      </c>
      <c r="C37" s="15">
        <v>688.4</v>
      </c>
      <c r="D37" s="10">
        <v>688.4</v>
      </c>
      <c r="E37" s="9">
        <f t="shared" si="5"/>
        <v>0</v>
      </c>
      <c r="F37" s="10">
        <v>705.3</v>
      </c>
      <c r="G37" s="9">
        <f t="shared" si="16"/>
        <v>16.899999999999977</v>
      </c>
      <c r="H37" s="10">
        <v>510.9</v>
      </c>
      <c r="I37" s="9">
        <f t="shared" si="17"/>
        <v>-194.39999999999998</v>
      </c>
    </row>
    <row r="38" spans="1:10" x14ac:dyDescent="0.25">
      <c r="A38" s="24" t="s">
        <v>106</v>
      </c>
      <c r="B38" s="14" t="s">
        <v>56</v>
      </c>
      <c r="C38" s="15">
        <v>20842.7</v>
      </c>
      <c r="D38" s="9">
        <v>8721.1</v>
      </c>
      <c r="E38" s="9">
        <f t="shared" si="5"/>
        <v>-12121.6</v>
      </c>
      <c r="F38" s="8">
        <v>8721.1</v>
      </c>
      <c r="G38" s="9">
        <f t="shared" si="16"/>
        <v>0</v>
      </c>
      <c r="H38" s="8">
        <v>8773.9</v>
      </c>
      <c r="I38" s="9">
        <f t="shared" si="17"/>
        <v>52.799999999999272</v>
      </c>
    </row>
    <row r="39" spans="1:10" x14ac:dyDescent="0.25">
      <c r="A39" s="24" t="s">
        <v>57</v>
      </c>
      <c r="B39" s="14" t="s">
        <v>58</v>
      </c>
      <c r="C39" s="15">
        <v>7101.5</v>
      </c>
      <c r="D39" s="10">
        <v>7176.9</v>
      </c>
      <c r="E39" s="9">
        <f t="shared" si="5"/>
        <v>75.399999999999636</v>
      </c>
      <c r="F39" s="10">
        <v>7271.6</v>
      </c>
      <c r="G39" s="9">
        <f t="shared" si="16"/>
        <v>94.700000000000728</v>
      </c>
      <c r="H39" s="10">
        <v>7445.8</v>
      </c>
      <c r="I39" s="9">
        <f t="shared" si="17"/>
        <v>174.19999999999982</v>
      </c>
    </row>
    <row r="40" spans="1:10" x14ac:dyDescent="0.25">
      <c r="A40" s="24" t="s">
        <v>59</v>
      </c>
      <c r="B40" s="14" t="s">
        <v>60</v>
      </c>
      <c r="C40" s="15">
        <f>C41</f>
        <v>131366.20000000001</v>
      </c>
      <c r="D40" s="15">
        <f t="shared" ref="D40:I40" si="18">D41</f>
        <v>138126</v>
      </c>
      <c r="E40" s="15">
        <f t="shared" si="18"/>
        <v>6759.7999999999884</v>
      </c>
      <c r="F40" s="15">
        <f t="shared" si="18"/>
        <v>135526</v>
      </c>
      <c r="G40" s="15">
        <f t="shared" si="18"/>
        <v>-2600</v>
      </c>
      <c r="H40" s="15">
        <f t="shared" si="18"/>
        <v>135893</v>
      </c>
      <c r="I40" s="15">
        <f t="shared" si="18"/>
        <v>367</v>
      </c>
      <c r="J40" s="23"/>
    </row>
    <row r="41" spans="1:10" x14ac:dyDescent="0.25">
      <c r="A41" s="24" t="s">
        <v>61</v>
      </c>
      <c r="B41" s="14" t="s">
        <v>62</v>
      </c>
      <c r="C41" s="15">
        <v>131366.20000000001</v>
      </c>
      <c r="D41" s="9">
        <v>138126</v>
      </c>
      <c r="E41" s="9">
        <f t="shared" si="5"/>
        <v>6759.7999999999884</v>
      </c>
      <c r="F41" s="10">
        <v>135526</v>
      </c>
      <c r="G41" s="9">
        <f>F41-D41</f>
        <v>-2600</v>
      </c>
      <c r="H41" s="10">
        <v>135893</v>
      </c>
      <c r="I41" s="9">
        <f>H41-F41</f>
        <v>367</v>
      </c>
    </row>
    <row r="42" spans="1:10" x14ac:dyDescent="0.25">
      <c r="A42" s="24" t="s">
        <v>63</v>
      </c>
      <c r="B42" s="14" t="s">
        <v>64</v>
      </c>
      <c r="C42" s="15">
        <f>SUM(C43:C46)</f>
        <v>107089.2</v>
      </c>
      <c r="D42" s="15">
        <f>SUM(D43:D46)</f>
        <v>119281.40000000001</v>
      </c>
      <c r="E42" s="15">
        <f t="shared" ref="E42:I42" si="19">SUM(E43:E46)</f>
        <v>12192.200000000006</v>
      </c>
      <c r="F42" s="15">
        <f t="shared" si="19"/>
        <v>147296.79999999999</v>
      </c>
      <c r="G42" s="15">
        <f t="shared" si="19"/>
        <v>28015.399999999994</v>
      </c>
      <c r="H42" s="15">
        <f>SUM(H43:H46)</f>
        <v>143544.79999999999</v>
      </c>
      <c r="I42" s="15">
        <f t="shared" si="19"/>
        <v>-3752</v>
      </c>
      <c r="J42" s="23"/>
    </row>
    <row r="43" spans="1:10" x14ac:dyDescent="0.25">
      <c r="A43" s="24" t="s">
        <v>65</v>
      </c>
      <c r="B43" s="14" t="s">
        <v>66</v>
      </c>
      <c r="C43" s="15">
        <v>18249.5</v>
      </c>
      <c r="D43" s="9">
        <v>18249.5</v>
      </c>
      <c r="E43" s="9">
        <f t="shared" si="5"/>
        <v>0</v>
      </c>
      <c r="F43" s="8">
        <v>18249.5</v>
      </c>
      <c r="G43" s="9">
        <f t="shared" ref="G43:G46" si="20">F43-D43</f>
        <v>0</v>
      </c>
      <c r="H43" s="8">
        <v>18273.400000000001</v>
      </c>
      <c r="I43" s="9">
        <f t="shared" ref="I43:I46" si="21">H43-F43</f>
        <v>23.900000000001455</v>
      </c>
    </row>
    <row r="44" spans="1:10" x14ac:dyDescent="0.25">
      <c r="A44" s="24" t="s">
        <v>67</v>
      </c>
      <c r="B44" s="14" t="s">
        <v>68</v>
      </c>
      <c r="C44" s="15">
        <v>43801.2</v>
      </c>
      <c r="D44" s="9">
        <v>46024.3</v>
      </c>
      <c r="E44" s="9">
        <f t="shared" si="5"/>
        <v>2223.1000000000058</v>
      </c>
      <c r="F44" s="10">
        <v>58994.1</v>
      </c>
      <c r="G44" s="9">
        <f t="shared" si="20"/>
        <v>12969.799999999996</v>
      </c>
      <c r="H44" s="10">
        <v>55633.9</v>
      </c>
      <c r="I44" s="9">
        <f t="shared" si="21"/>
        <v>-3360.1999999999971</v>
      </c>
    </row>
    <row r="45" spans="1:10" x14ac:dyDescent="0.25">
      <c r="A45" s="24" t="s">
        <v>69</v>
      </c>
      <c r="B45" s="14" t="s">
        <v>70</v>
      </c>
      <c r="C45" s="15">
        <v>40527.300000000003</v>
      </c>
      <c r="D45" s="8">
        <v>50337.3</v>
      </c>
      <c r="E45" s="9">
        <f t="shared" si="5"/>
        <v>9810</v>
      </c>
      <c r="F45" s="8">
        <v>65351.9</v>
      </c>
      <c r="G45" s="9">
        <f t="shared" si="20"/>
        <v>15014.599999999999</v>
      </c>
      <c r="H45" s="8">
        <v>66245.2</v>
      </c>
      <c r="I45" s="9">
        <f t="shared" si="21"/>
        <v>893.29999999999563</v>
      </c>
    </row>
    <row r="46" spans="1:10" ht="31.5" x14ac:dyDescent="0.25">
      <c r="A46" s="24" t="s">
        <v>71</v>
      </c>
      <c r="B46" s="14" t="s">
        <v>72</v>
      </c>
      <c r="C46" s="15">
        <v>4511.2</v>
      </c>
      <c r="D46" s="8">
        <v>4670.3</v>
      </c>
      <c r="E46" s="9">
        <f t="shared" si="5"/>
        <v>159.10000000000036</v>
      </c>
      <c r="F46" s="8">
        <v>4701.3</v>
      </c>
      <c r="G46" s="9">
        <f t="shared" si="20"/>
        <v>31</v>
      </c>
      <c r="H46" s="8">
        <v>3392.3</v>
      </c>
      <c r="I46" s="9">
        <f t="shared" si="21"/>
        <v>-1309</v>
      </c>
    </row>
    <row r="47" spans="1:10" x14ac:dyDescent="0.25">
      <c r="A47" s="24" t="s">
        <v>73</v>
      </c>
      <c r="B47" s="14" t="s">
        <v>74</v>
      </c>
      <c r="C47" s="15">
        <f>SUM(C48:C50)</f>
        <v>232436.59999999998</v>
      </c>
      <c r="D47" s="15">
        <f t="shared" ref="D47:H47" si="22">SUM(D48:D50)</f>
        <v>249862.8</v>
      </c>
      <c r="E47" s="15">
        <f t="shared" si="22"/>
        <v>17426.199999999997</v>
      </c>
      <c r="F47" s="15">
        <f t="shared" si="22"/>
        <v>321476.3</v>
      </c>
      <c r="G47" s="15">
        <f t="shared" si="22"/>
        <v>71613.500000000015</v>
      </c>
      <c r="H47" s="15">
        <f t="shared" si="22"/>
        <v>308781.5</v>
      </c>
      <c r="I47" s="15">
        <f>SUM(I48:I50)</f>
        <v>-12694.800000000014</v>
      </c>
      <c r="J47" s="23"/>
    </row>
    <row r="48" spans="1:10" x14ac:dyDescent="0.25">
      <c r="A48" s="24" t="s">
        <v>107</v>
      </c>
      <c r="B48" s="14" t="s">
        <v>108</v>
      </c>
      <c r="C48" s="15">
        <v>72785.7</v>
      </c>
      <c r="D48" s="9">
        <v>88462.399999999994</v>
      </c>
      <c r="E48" s="9">
        <f t="shared" si="5"/>
        <v>15676.699999999997</v>
      </c>
      <c r="F48" s="10">
        <v>88462.399999999994</v>
      </c>
      <c r="G48" s="9">
        <f t="shared" ref="G48:G50" si="23">F48-D48</f>
        <v>0</v>
      </c>
      <c r="H48" s="10">
        <v>81236.7</v>
      </c>
      <c r="I48" s="9">
        <f>H48-F48</f>
        <v>-7225.6999999999971</v>
      </c>
    </row>
    <row r="49" spans="1:10" x14ac:dyDescent="0.25">
      <c r="A49" s="24" t="s">
        <v>75</v>
      </c>
      <c r="B49" s="14" t="s">
        <v>76</v>
      </c>
      <c r="C49" s="15">
        <v>159650.9</v>
      </c>
      <c r="D49" s="10">
        <v>161400.4</v>
      </c>
      <c r="E49" s="9">
        <f t="shared" si="5"/>
        <v>1749.5</v>
      </c>
      <c r="F49" s="10">
        <v>232750.1</v>
      </c>
      <c r="G49" s="9">
        <f t="shared" si="23"/>
        <v>71349.700000000012</v>
      </c>
      <c r="H49" s="10">
        <v>227278.3</v>
      </c>
      <c r="I49" s="9">
        <f t="shared" ref="I49:I50" si="24">H49-F49</f>
        <v>-5471.8000000000175</v>
      </c>
    </row>
    <row r="50" spans="1:10" x14ac:dyDescent="0.25">
      <c r="A50" s="24" t="s">
        <v>95</v>
      </c>
      <c r="B50" s="14" t="s">
        <v>109</v>
      </c>
      <c r="C50" s="15">
        <v>0</v>
      </c>
      <c r="D50" s="11">
        <v>0</v>
      </c>
      <c r="E50" s="9">
        <f t="shared" si="5"/>
        <v>0</v>
      </c>
      <c r="F50" s="8">
        <v>263.8</v>
      </c>
      <c r="G50" s="9">
        <f t="shared" si="23"/>
        <v>263.8</v>
      </c>
      <c r="H50" s="8">
        <v>266.5</v>
      </c>
      <c r="I50" s="9">
        <f t="shared" si="24"/>
        <v>2.6999999999999886</v>
      </c>
    </row>
    <row r="51" spans="1:10" x14ac:dyDescent="0.25">
      <c r="A51" s="24" t="s">
        <v>77</v>
      </c>
      <c r="B51" s="14" t="s">
        <v>78</v>
      </c>
      <c r="C51" s="15">
        <f>C52+C53</f>
        <v>11154.599999999999</v>
      </c>
      <c r="D51" s="15">
        <f t="shared" ref="D51:I51" si="25">D52+D53</f>
        <v>11154.599999999999</v>
      </c>
      <c r="E51" s="15">
        <f t="shared" si="25"/>
        <v>0</v>
      </c>
      <c r="F51" s="15">
        <f t="shared" si="25"/>
        <v>11154.599999999999</v>
      </c>
      <c r="G51" s="15">
        <f t="shared" si="25"/>
        <v>0</v>
      </c>
      <c r="H51" s="15">
        <f t="shared" si="25"/>
        <v>11254.4</v>
      </c>
      <c r="I51" s="15">
        <f t="shared" si="25"/>
        <v>99.800000000000182</v>
      </c>
      <c r="J51" s="23"/>
    </row>
    <row r="52" spans="1:10" x14ac:dyDescent="0.25">
      <c r="A52" s="24" t="s">
        <v>79</v>
      </c>
      <c r="B52" s="14" t="s">
        <v>80</v>
      </c>
      <c r="C52" s="15">
        <v>5683.7</v>
      </c>
      <c r="D52" s="10">
        <v>5683.7</v>
      </c>
      <c r="E52" s="9">
        <f t="shared" si="5"/>
        <v>0</v>
      </c>
      <c r="F52" s="10">
        <v>5683.7</v>
      </c>
      <c r="G52" s="9">
        <f t="shared" ref="G52:G53" si="26">F52-D52</f>
        <v>0</v>
      </c>
      <c r="H52" s="10">
        <v>5783.5</v>
      </c>
      <c r="I52" s="9">
        <f>H52-F52</f>
        <v>99.800000000000182</v>
      </c>
    </row>
    <row r="53" spans="1:10" x14ac:dyDescent="0.25">
      <c r="A53" s="24" t="s">
        <v>81</v>
      </c>
      <c r="B53" s="14" t="s">
        <v>82</v>
      </c>
      <c r="C53" s="15">
        <v>5470.9</v>
      </c>
      <c r="D53" s="9">
        <v>5470.9</v>
      </c>
      <c r="E53" s="9">
        <f t="shared" si="5"/>
        <v>0</v>
      </c>
      <c r="F53" s="8">
        <v>5470.9</v>
      </c>
      <c r="G53" s="9">
        <f t="shared" si="26"/>
        <v>0</v>
      </c>
      <c r="H53" s="8">
        <v>5470.9</v>
      </c>
      <c r="I53" s="9">
        <f>H53-F53</f>
        <v>0</v>
      </c>
    </row>
    <row r="54" spans="1:10" ht="30.75" customHeight="1" x14ac:dyDescent="0.25">
      <c r="A54" s="24" t="s">
        <v>83</v>
      </c>
      <c r="B54" s="14" t="s">
        <v>84</v>
      </c>
      <c r="C54" s="15">
        <f>C55</f>
        <v>150</v>
      </c>
      <c r="D54" s="15">
        <f t="shared" ref="D54:I54" si="27">D55</f>
        <v>150</v>
      </c>
      <c r="E54" s="15">
        <f t="shared" si="27"/>
        <v>0</v>
      </c>
      <c r="F54" s="15">
        <f t="shared" si="27"/>
        <v>150</v>
      </c>
      <c r="G54" s="15">
        <f t="shared" si="27"/>
        <v>0</v>
      </c>
      <c r="H54" s="15">
        <f t="shared" si="27"/>
        <v>0</v>
      </c>
      <c r="I54" s="15">
        <f t="shared" si="27"/>
        <v>-150</v>
      </c>
    </row>
    <row r="55" spans="1:10" ht="31.5" x14ac:dyDescent="0.25">
      <c r="A55" s="24" t="s">
        <v>85</v>
      </c>
      <c r="B55" s="14" t="s">
        <v>86</v>
      </c>
      <c r="C55" s="15">
        <v>150</v>
      </c>
      <c r="D55" s="20">
        <v>150</v>
      </c>
      <c r="E55" s="9">
        <f t="shared" si="5"/>
        <v>0</v>
      </c>
      <c r="F55" s="18">
        <v>150</v>
      </c>
      <c r="G55" s="9">
        <f>F55-D55</f>
        <v>0</v>
      </c>
      <c r="H55" s="19">
        <v>0</v>
      </c>
      <c r="I55" s="9">
        <f>H55-F55</f>
        <v>-150</v>
      </c>
    </row>
    <row r="56" spans="1:10" x14ac:dyDescent="0.25">
      <c r="A56" s="25" t="s">
        <v>87</v>
      </c>
      <c r="B56" s="25"/>
      <c r="C56" s="16">
        <f>C9+C18+C21+C27+C31+C33+C40+C42+C47+C51+C54</f>
        <v>2590130.6000000006</v>
      </c>
      <c r="D56" s="16">
        <f>D9+D18+D21+D27+D31+D33+D40+D42+D47+D51+D54</f>
        <v>3060940.7999999998</v>
      </c>
      <c r="E56" s="16">
        <f>E9+E18+E21+E27+E31+E33+E40+E42+E47+E51+E54</f>
        <v>470810.20000000013</v>
      </c>
      <c r="F56" s="16">
        <f>F9+F18+F21+F27+F31+F33+F40+F42+F47+F51+F54</f>
        <v>3642213.6999999997</v>
      </c>
      <c r="G56" s="16">
        <f>G9+G18+G21+G27+G31+G33+G40+G42+G47+G51+G54</f>
        <v>581272.89999999991</v>
      </c>
      <c r="H56" s="16">
        <f>H9+H18+H21+H27+H31+H33+H40+H42+H47+H51+H54-0.1</f>
        <v>3933979.4999999995</v>
      </c>
      <c r="I56" s="16">
        <f>I9+I18+I21+I27+I31+I33+I40+I42+I47+I51+I54</f>
        <v>291765.90000000002</v>
      </c>
    </row>
    <row r="58" spans="1:10" x14ac:dyDescent="0.25">
      <c r="E58" s="22"/>
      <c r="I58" s="23"/>
    </row>
  </sheetData>
  <mergeCells count="12">
    <mergeCell ref="A56:B56"/>
    <mergeCell ref="A1:I1"/>
    <mergeCell ref="A2:I2"/>
    <mergeCell ref="A3:I3"/>
    <mergeCell ref="A5:A7"/>
    <mergeCell ref="B5:B7"/>
    <mergeCell ref="D6:E6"/>
    <mergeCell ref="H6:I6"/>
    <mergeCell ref="C5:C6"/>
    <mergeCell ref="F6:G6"/>
    <mergeCell ref="D5:I5"/>
    <mergeCell ref="H4:I4"/>
  </mergeCells>
  <pageMargins left="1.1811023622047245" right="0.59055118110236227" top="0.78740157480314965" bottom="0.78740157480314965" header="0.31496062992125984" footer="0.31496062992125984"/>
  <pageSetup paperSize="9" scale="57" fitToHeight="0" orientation="portrait" horizontalDpi="4294967295" verticalDpi="4294967295" r:id="rId1"/>
  <headerFooter differentFirst="1">
    <oddHeader>&amp;C&amp;P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Ассигнования на 2022 год</vt:lpstr>
      <vt:lpstr>'Ассигнования на 2022 год'!Заголовки_для_печати</vt:lpstr>
      <vt:lpstr>'Ассигнования на 2022 год'!Область_печати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2023-03-14T01:55:07Z</cp:lastPrinted>
  <dcterms:created xsi:type="dcterms:W3CDTF">2017-04-14T00:11:14Z</dcterms:created>
  <dcterms:modified xsi:type="dcterms:W3CDTF">2023-04-24T22:53:00Z</dcterms:modified>
</cp:coreProperties>
</file>