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5-2027\Дорожный фонд\на сайт\"/>
    </mc:Choice>
  </mc:AlternateContent>
  <xr:revisionPtr revIDLastSave="0" documentId="13_ncr:1_{9AA00235-4231-4624-9A96-9EE3B31101D8}" xr6:coauthVersionLast="47" xr6:coauthVersionMax="47" xr10:uidLastSave="{00000000-0000-0000-0000-000000000000}"/>
  <bookViews>
    <workbookView xWindow="-120" yWindow="-120" windowWidth="29040" windowHeight="15720" xr2:uid="{8C193186-DB0A-492D-9CD8-CD8325495D5B}"/>
  </bookViews>
  <sheets>
    <sheet name="01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3" i="1"/>
  <c r="F21" i="1" s="1"/>
  <c r="F9" i="1"/>
  <c r="F17" i="1"/>
  <c r="E15" i="1" l="1"/>
  <c r="H15" i="1" s="1"/>
  <c r="E11" i="1"/>
  <c r="H11" i="1" s="1"/>
  <c r="E12" i="1"/>
  <c r="G12" i="1" s="1"/>
  <c r="G13" i="1"/>
  <c r="G14" i="1"/>
  <c r="C15" i="1"/>
  <c r="D15" i="1"/>
  <c r="G16" i="1"/>
  <c r="D17" i="1"/>
  <c r="E17" i="1"/>
  <c r="G17" i="1" s="1"/>
  <c r="G18" i="1"/>
  <c r="E19" i="1"/>
  <c r="G19" i="1"/>
  <c r="H19" i="1"/>
  <c r="E20" i="1"/>
  <c r="G20" i="1" s="1"/>
  <c r="D23" i="1"/>
  <c r="D21" i="1" s="1"/>
  <c r="C24" i="1"/>
  <c r="C23" i="1" s="1"/>
  <c r="C21" i="1" s="1"/>
  <c r="C19" i="1" s="1"/>
  <c r="C17" i="1" s="1"/>
  <c r="E24" i="1"/>
  <c r="G24" i="1" s="1"/>
  <c r="E25" i="1"/>
  <c r="E26" i="1"/>
  <c r="H26" i="1" s="1"/>
  <c r="H20" i="1" l="1"/>
  <c r="G26" i="1"/>
  <c r="E27" i="1"/>
  <c r="H24" i="1"/>
  <c r="G15" i="1"/>
  <c r="D9" i="1"/>
  <c r="E23" i="1"/>
  <c r="G23" i="1" s="1"/>
  <c r="C9" i="1"/>
  <c r="G11" i="1"/>
  <c r="H25" i="1"/>
  <c r="G25" i="1"/>
  <c r="H12" i="1"/>
  <c r="E9" i="1"/>
  <c r="H9" i="1" s="1"/>
  <c r="H17" i="1"/>
  <c r="G9" i="1" l="1"/>
  <c r="E21" i="1"/>
  <c r="G21" i="1" s="1"/>
  <c r="H23" i="1"/>
  <c r="H21" i="1" l="1"/>
</calcChain>
</file>

<file path=xl/sharedStrings.xml><?xml version="1.0" encoding="utf-8"?>
<sst xmlns="http://schemas.openxmlformats.org/spreadsheetml/2006/main" count="52" uniqueCount="48">
  <si>
    <t>3.</t>
  </si>
  <si>
    <t xml:space="preserve">Капитальный  ремонт и ремонт дворовых территорий и проездов к ним </t>
  </si>
  <si>
    <t>2.2.</t>
  </si>
  <si>
    <t xml:space="preserve">Капитальный ремонт и (или) ремонт автомобильных дорог общего пользования населенных пунктов  (устройство пешеходных ограждений общей протяженностью 1 000 м) </t>
  </si>
  <si>
    <t>2.1.2.</t>
  </si>
  <si>
    <t>Содержание автомобильных дорог местного значения</t>
  </si>
  <si>
    <t>2.1.1.</t>
  </si>
  <si>
    <t>Обеспечение, реконструкция   капитального ремонта, содержание и ремонт автомобильных дорог  местного значения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</si>
  <si>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</si>
  <si>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</si>
  <si>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</si>
  <si>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</si>
  <si>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</si>
  <si>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</si>
  <si>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</si>
  <si>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</si>
  <si>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</si>
  <si>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</si>
  <si>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</si>
  <si>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1.6.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</si>
  <si>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</si>
  <si>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</si>
  <si>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</si>
  <si>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</si>
  <si>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</si>
  <si>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</si>
  <si>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</si>
  <si>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</si>
  <si>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</si>
  <si>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</si>
  <si>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</si>
  <si>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</si>
  <si>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</si>
  <si>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</si>
  <si>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Первоначаль-ный план на 01.01.2025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</si>
  <si>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</si>
  <si>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</si>
  <si>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</si>
  <si>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</si>
  <si>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Исполнение сметы  доходов и расходов</t>
  </si>
  <si>
    <t>Х</t>
  </si>
  <si>
    <t>1.</t>
  </si>
  <si>
    <t>ДОХОДЫ - всего</t>
  </si>
  <si>
    <t>РАСХОДЫ - всего</t>
  </si>
  <si>
    <t>Ногликский муниципальный округ Сахалинской области на 01.12.2025</t>
  </si>
  <si>
    <t>Уточненный план на 01.12.2025</t>
  </si>
  <si>
    <t>Исполнено на 01.12.2025</t>
  </si>
  <si>
    <t>ОСТАТОК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</si>
</sst>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1" fillId="2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workbookViewId="0">
      <selection activeCell="F15" sqref="F15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5.57031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5" customFormat="1" x14ac:dyDescent="0.25">
      <c r="A1" s="50" t="s">
        <v>39</v>
      </c>
      <c r="B1" s="50"/>
      <c r="C1" s="50"/>
      <c r="D1" s="50"/>
      <c r="E1" s="50"/>
      <c r="F1" s="50"/>
      <c r="G1" s="50"/>
      <c r="H1" s="50"/>
    </row>
    <row r="2" spans="1:8" s="25" customFormat="1" x14ac:dyDescent="0.25">
      <c r="A2" s="50" t="s">
        <v>38</v>
      </c>
      <c r="B2" s="50"/>
      <c r="C2" s="50"/>
      <c r="D2" s="50"/>
      <c r="E2" s="50"/>
      <c r="F2" s="50"/>
      <c r="G2" s="50"/>
      <c r="H2" s="50"/>
    </row>
    <row r="3" spans="1:8" s="25" customFormat="1" x14ac:dyDescent="0.25">
      <c r="A3" s="50" t="s">
        <v>44</v>
      </c>
      <c r="B3" s="50"/>
      <c r="C3" s="50"/>
      <c r="D3" s="50"/>
      <c r="E3" s="50"/>
      <c r="F3" s="50"/>
      <c r="G3" s="50"/>
      <c r="H3" s="50"/>
    </row>
    <row r="4" spans="1:8" s="25" customFormat="1" x14ac:dyDescent="0.25">
      <c r="A4" s="29"/>
      <c r="B4" s="29"/>
      <c r="C4" s="28"/>
      <c r="D4" s="28"/>
      <c r="E4" s="28"/>
      <c r="H4" s="2"/>
    </row>
    <row r="5" spans="1:8" s="25" customFormat="1" x14ac:dyDescent="0.25">
      <c r="A5" s="51" t="s">
        <v>37</v>
      </c>
      <c r="B5" s="51"/>
      <c r="C5" s="51"/>
      <c r="D5" s="51"/>
      <c r="E5" s="51"/>
      <c r="F5" s="51"/>
      <c r="G5" s="51"/>
      <c r="H5" s="51"/>
    </row>
    <row r="6" spans="1:8" s="25" customFormat="1" ht="17.45" customHeight="1" x14ac:dyDescent="0.25">
      <c r="A6" s="47" t="s">
        <v>36</v>
      </c>
      <c r="B6" s="52" t="s">
        <v>35</v>
      </c>
      <c r="C6" s="53" t="s">
        <v>34</v>
      </c>
      <c r="D6" s="55" t="s">
        <v>45</v>
      </c>
      <c r="E6" s="46" t="s">
        <v>46</v>
      </c>
      <c r="F6" s="46"/>
      <c r="G6" s="47" t="s">
        <v>33</v>
      </c>
      <c r="H6" s="48" t="s">
        <v>32</v>
      </c>
    </row>
    <row r="7" spans="1:8" s="25" customFormat="1" ht="7.15" customHeight="1" x14ac:dyDescent="0.25">
      <c r="A7" s="47"/>
      <c r="B7" s="52"/>
      <c r="C7" s="54"/>
      <c r="D7" s="56"/>
      <c r="E7" s="46"/>
      <c r="F7" s="46"/>
      <c r="G7" s="47"/>
      <c r="H7" s="48"/>
    </row>
    <row r="8" spans="1:8" s="25" customFormat="1" ht="31.5" x14ac:dyDescent="0.25">
      <c r="A8" s="47"/>
      <c r="B8" s="52"/>
      <c r="C8" s="54"/>
      <c r="D8" s="56"/>
      <c r="E8" s="27" t="s">
        <v>31</v>
      </c>
      <c r="F8" s="26" t="s">
        <v>30</v>
      </c>
      <c r="G8" s="47"/>
      <c r="H8" s="48"/>
    </row>
    <row r="9" spans="1:8" x14ac:dyDescent="0.25">
      <c r="A9" s="38" t="s">
        <v>41</v>
      </c>
      <c r="B9" s="39" t="s">
        <v>42</v>
      </c>
      <c r="C9" s="40">
        <f>C11+C12+C13+C14+C15+C16+C17+C20</f>
        <v>170375.09999999998</v>
      </c>
      <c r="D9" s="40">
        <f>D11+D12+D13+D14+D15+D16+D17+D20</f>
        <v>181704.8</v>
      </c>
      <c r="E9" s="41">
        <f>E11+E12+E13+E14+E15+E16+E17+E20</f>
        <v>139690.8676</v>
      </c>
      <c r="F9" s="42">
        <f>F11+F12+F13+F14+F15+F19+F20</f>
        <v>139690867.60000002</v>
      </c>
      <c r="G9" s="41">
        <f>G11+G12+G13+G14+G15+G16+G17+G20</f>
        <v>-42013.932399999991</v>
      </c>
      <c r="H9" s="43">
        <f>E9/D9%</f>
        <v>76.877918249820596</v>
      </c>
    </row>
    <row r="10" spans="1:8" x14ac:dyDescent="0.25">
      <c r="A10" s="15"/>
      <c r="B10" s="16" t="s">
        <v>9</v>
      </c>
      <c r="C10" s="24"/>
      <c r="D10" s="24"/>
      <c r="E10" s="10"/>
      <c r="F10" s="18"/>
      <c r="G10" s="10"/>
      <c r="H10" s="24"/>
    </row>
    <row r="11" spans="1:8" ht="94.5" x14ac:dyDescent="0.25">
      <c r="A11" s="15" t="s">
        <v>29</v>
      </c>
      <c r="B11" s="23" t="s">
        <v>28</v>
      </c>
      <c r="C11" s="12">
        <v>12340.6</v>
      </c>
      <c r="D11" s="12">
        <v>12340.5</v>
      </c>
      <c r="E11" s="11">
        <f>F11/1000</f>
        <v>11188.37998</v>
      </c>
      <c r="F11" s="11">
        <v>11188379.98</v>
      </c>
      <c r="G11" s="10">
        <f t="shared" ref="G11:G21" si="0">E11-D11</f>
        <v>-1152.1200200000003</v>
      </c>
      <c r="H11" s="8">
        <f>E11/D11%</f>
        <v>90.663911348810828</v>
      </c>
    </row>
    <row r="12" spans="1:8" x14ac:dyDescent="0.25">
      <c r="A12" s="15" t="s">
        <v>27</v>
      </c>
      <c r="B12" s="23" t="s">
        <v>26</v>
      </c>
      <c r="C12" s="12">
        <v>27121</v>
      </c>
      <c r="D12" s="12">
        <v>25795</v>
      </c>
      <c r="E12" s="17">
        <f>F12/1000</f>
        <v>22626.232010000003</v>
      </c>
      <c r="F12" s="11">
        <v>22626232.010000002</v>
      </c>
      <c r="G12" s="10">
        <f t="shared" si="0"/>
        <v>-3168.7679899999966</v>
      </c>
      <c r="H12" s="8">
        <f>E12/D12%</f>
        <v>87.715572824190758</v>
      </c>
    </row>
    <row r="13" spans="1:8" ht="63" x14ac:dyDescent="0.25">
      <c r="A13" s="15" t="s">
        <v>25</v>
      </c>
      <c r="B13" s="16" t="s">
        <v>24</v>
      </c>
      <c r="C13" s="13">
        <v>0</v>
      </c>
      <c r="D13" s="13">
        <v>0</v>
      </c>
      <c r="E13" s="21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23</v>
      </c>
      <c r="B14" s="23" t="s">
        <v>22</v>
      </c>
      <c r="C14" s="13">
        <v>0</v>
      </c>
      <c r="D14" s="13">
        <v>0</v>
      </c>
      <c r="E14" s="21">
        <v>0</v>
      </c>
      <c r="F14" s="10">
        <v>0</v>
      </c>
      <c r="G14" s="10">
        <f t="shared" si="0"/>
        <v>0</v>
      </c>
      <c r="H14" s="8"/>
    </row>
    <row r="15" spans="1:8" ht="110.25" x14ac:dyDescent="0.25">
      <c r="A15" s="15" t="s">
        <v>21</v>
      </c>
      <c r="B15" s="23" t="s">
        <v>20</v>
      </c>
      <c r="C15" s="12">
        <f>46536+45000</f>
        <v>91536</v>
      </c>
      <c r="D15" s="12">
        <f>46536+45000</f>
        <v>91536</v>
      </c>
      <c r="E15" s="22">
        <f>F15/1000</f>
        <v>53843.002220000002</v>
      </c>
      <c r="F15" s="10">
        <v>53843002.219999999</v>
      </c>
      <c r="G15" s="10">
        <f t="shared" si="0"/>
        <v>-37692.997779999998</v>
      </c>
      <c r="H15" s="8">
        <f>E15/D15%</f>
        <v>58.821668217968885</v>
      </c>
    </row>
    <row r="16" spans="1:8" ht="78.75" x14ac:dyDescent="0.25">
      <c r="A16" s="15" t="s">
        <v>19</v>
      </c>
      <c r="B16" s="16" t="s">
        <v>18</v>
      </c>
      <c r="C16" s="13">
        <v>0</v>
      </c>
      <c r="D16" s="13">
        <v>0</v>
      </c>
      <c r="E16" s="21">
        <v>0</v>
      </c>
      <c r="F16" s="10">
        <v>0</v>
      </c>
      <c r="G16" s="10">
        <f t="shared" si="0"/>
        <v>0</v>
      </c>
      <c r="H16" s="8"/>
    </row>
    <row r="17" spans="1:8" ht="31.5" x14ac:dyDescent="0.25">
      <c r="A17" s="15" t="s">
        <v>17</v>
      </c>
      <c r="B17" s="16" t="s">
        <v>16</v>
      </c>
      <c r="C17" s="13">
        <f>C19</f>
        <v>39377.499999999978</v>
      </c>
      <c r="D17" s="13">
        <f>D19</f>
        <v>41406.800000000003</v>
      </c>
      <c r="E17" s="10">
        <f>E19</f>
        <v>41406.800000000003</v>
      </c>
      <c r="F17" s="10">
        <f>F19</f>
        <v>41406800</v>
      </c>
      <c r="G17" s="10">
        <f t="shared" si="0"/>
        <v>0</v>
      </c>
      <c r="H17" s="8">
        <f>E17/D17%</f>
        <v>100</v>
      </c>
    </row>
    <row r="18" spans="1:8" x14ac:dyDescent="0.25">
      <c r="A18" s="15"/>
      <c r="B18" s="16" t="s">
        <v>15</v>
      </c>
      <c r="C18" s="20"/>
      <c r="D18" s="20"/>
      <c r="E18" s="19"/>
      <c r="F18" s="18"/>
      <c r="G18" s="10">
        <f t="shared" si="0"/>
        <v>0</v>
      </c>
      <c r="H18" s="8"/>
    </row>
    <row r="19" spans="1:8" ht="31.5" x14ac:dyDescent="0.25">
      <c r="A19" s="15" t="s">
        <v>14</v>
      </c>
      <c r="B19" s="16" t="s">
        <v>13</v>
      </c>
      <c r="C19" s="12">
        <f>C21-C15-C12-C11</f>
        <v>39377.499999999978</v>
      </c>
      <c r="D19" s="12">
        <v>41406.800000000003</v>
      </c>
      <c r="E19" s="17">
        <f>F19/1000</f>
        <v>41406.800000000003</v>
      </c>
      <c r="F19" s="10">
        <v>41406800</v>
      </c>
      <c r="G19" s="10">
        <f t="shared" si="0"/>
        <v>0</v>
      </c>
      <c r="H19" s="8">
        <f>E19/D19%</f>
        <v>100</v>
      </c>
    </row>
    <row r="20" spans="1:8" ht="31.5" x14ac:dyDescent="0.25">
      <c r="A20" s="15" t="s">
        <v>12</v>
      </c>
      <c r="B20" s="16" t="s">
        <v>11</v>
      </c>
      <c r="C20" s="12">
        <v>0</v>
      </c>
      <c r="D20" s="12">
        <v>10626.5</v>
      </c>
      <c r="E20" s="11">
        <f>F20/1000</f>
        <v>10626.453390000001</v>
      </c>
      <c r="F20" s="10">
        <v>10626453.390000001</v>
      </c>
      <c r="G20" s="10">
        <f>E20-D20</f>
        <v>-4.6609999999418505E-2</v>
      </c>
      <c r="H20" s="8">
        <f>E20/D20%</f>
        <v>99.999561379569954</v>
      </c>
    </row>
    <row r="21" spans="1:8" x14ac:dyDescent="0.25">
      <c r="A21" s="44" t="s">
        <v>10</v>
      </c>
      <c r="B21" s="45" t="s">
        <v>43</v>
      </c>
      <c r="C21" s="40">
        <f>C23+C26</f>
        <v>170375.09999999998</v>
      </c>
      <c r="D21" s="40">
        <f>D23+D26</f>
        <v>181704.8</v>
      </c>
      <c r="E21" s="42">
        <f>E23+E26</f>
        <v>113031.10934</v>
      </c>
      <c r="F21" s="42">
        <f>F23+F26</f>
        <v>113031109.34</v>
      </c>
      <c r="G21" s="42">
        <f t="shared" si="0"/>
        <v>-68673.690659999993</v>
      </c>
      <c r="H21" s="43">
        <f>E21/D21%</f>
        <v>62.205901737323401</v>
      </c>
    </row>
    <row r="22" spans="1:8" x14ac:dyDescent="0.25">
      <c r="A22" s="15"/>
      <c r="B22" s="16" t="s">
        <v>9</v>
      </c>
      <c r="C22" s="12"/>
      <c r="D22" s="9"/>
      <c r="E22" s="11"/>
      <c r="F22" s="10"/>
      <c r="G22" s="10"/>
      <c r="H22" s="8"/>
    </row>
    <row r="23" spans="1:8" ht="47.25" x14ac:dyDescent="0.25">
      <c r="A23" s="15" t="s">
        <v>8</v>
      </c>
      <c r="B23" s="14" t="s">
        <v>7</v>
      </c>
      <c r="C23" s="12">
        <f>C24+C25</f>
        <v>117836.09999999999</v>
      </c>
      <c r="D23" s="12">
        <f>D24+D25</f>
        <v>128565.8</v>
      </c>
      <c r="E23" s="11">
        <f>E24+E25</f>
        <v>96891.343670000002</v>
      </c>
      <c r="F23" s="10">
        <f>F24+F25</f>
        <v>96891343.670000002</v>
      </c>
      <c r="G23" s="10">
        <f>E23-D23</f>
        <v>-31674.456330000001</v>
      </c>
      <c r="H23" s="8">
        <f>E23/D23%</f>
        <v>75.36323320043121</v>
      </c>
    </row>
    <row r="24" spans="1:8" ht="31.5" x14ac:dyDescent="0.25">
      <c r="A24" s="15" t="s">
        <v>6</v>
      </c>
      <c r="B24" s="14" t="s">
        <v>5</v>
      </c>
      <c r="C24" s="12">
        <f>46536+62085.9+5170.7</f>
        <v>113792.59999999999</v>
      </c>
      <c r="D24" s="12">
        <v>114522.3</v>
      </c>
      <c r="E24" s="11">
        <f>F24/1000</f>
        <v>95266.790739999997</v>
      </c>
      <c r="F24" s="10">
        <v>95266790.739999995</v>
      </c>
      <c r="G24" s="10">
        <f>E24-D24</f>
        <v>-19255.509260000006</v>
      </c>
      <c r="H24" s="8">
        <f>E24/D24%</f>
        <v>83.186235990719709</v>
      </c>
    </row>
    <row r="25" spans="1:8" ht="63" x14ac:dyDescent="0.25">
      <c r="A25" s="15" t="s">
        <v>4</v>
      </c>
      <c r="B25" s="14" t="s">
        <v>3</v>
      </c>
      <c r="C25" s="12">
        <v>4043.5</v>
      </c>
      <c r="D25" s="12">
        <v>14043.5</v>
      </c>
      <c r="E25" s="11">
        <f>F25/1000</f>
        <v>1624.5529299999998</v>
      </c>
      <c r="F25" s="10">
        <v>1624552.93</v>
      </c>
      <c r="G25" s="10">
        <f>E25-D25</f>
        <v>-12418.94707</v>
      </c>
      <c r="H25" s="8">
        <f>E25/D25%</f>
        <v>11.568006052622207</v>
      </c>
    </row>
    <row r="26" spans="1:8" ht="31.5" x14ac:dyDescent="0.25">
      <c r="A26" s="15" t="s">
        <v>2</v>
      </c>
      <c r="B26" s="14" t="s">
        <v>1</v>
      </c>
      <c r="C26" s="13">
        <v>52539</v>
      </c>
      <c r="D26" s="12">
        <v>53139</v>
      </c>
      <c r="E26" s="11">
        <f>F26/1000</f>
        <v>16139.765670000001</v>
      </c>
      <c r="F26" s="10">
        <v>16139765.67</v>
      </c>
      <c r="G26" s="10">
        <f>E26-D26</f>
        <v>-36999.234329999999</v>
      </c>
      <c r="H26" s="8">
        <f>E26/D26%</f>
        <v>30.372731270818047</v>
      </c>
    </row>
    <row r="27" spans="1:8" customFormat="1" x14ac:dyDescent="0.25">
      <c r="A27" s="30" t="s">
        <v>0</v>
      </c>
      <c r="B27" s="31" t="s">
        <v>47</v>
      </c>
      <c r="C27" s="32" t="s">
        <v>40</v>
      </c>
      <c r="D27" s="33" t="s">
        <v>40</v>
      </c>
      <c r="E27" s="34">
        <f>F27/1000</f>
        <v>26659.758260000021</v>
      </c>
      <c r="F27" s="35">
        <f>F9-F21</f>
        <v>26659758.26000002</v>
      </c>
      <c r="G27" s="36" t="s">
        <v>40</v>
      </c>
      <c r="H27" s="37" t="s">
        <v>40</v>
      </c>
    </row>
    <row r="28" spans="1:8" x14ac:dyDescent="0.25">
      <c r="B28" s="49"/>
      <c r="C28" s="5"/>
    </row>
    <row r="29" spans="1:8" x14ac:dyDescent="0.25">
      <c r="B29" s="49"/>
      <c r="C29" s="7"/>
    </row>
    <row r="30" spans="1:8" x14ac:dyDescent="0.25">
      <c r="B30" s="6"/>
      <c r="C30" s="5"/>
    </row>
    <row r="31" spans="1:8" x14ac:dyDescent="0.25">
      <c r="B31" s="6"/>
      <c r="C31" s="5"/>
    </row>
    <row r="32" spans="1:8" x14ac:dyDescent="0.25">
      <c r="B32" s="6"/>
      <c r="C32" s="5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2"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Екатерина В. Нестеренко</cp:lastModifiedBy>
  <dcterms:created xsi:type="dcterms:W3CDTF">2025-08-06T01:59:48Z</dcterms:created>
  <dcterms:modified xsi:type="dcterms:W3CDTF">2025-12-08T22:28:30Z</dcterms:modified>
</cp:coreProperties>
</file>