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7706AE7D-9D1F-4D35-A01C-E23E6118C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1.2025" sheetId="26" r:id="rId1"/>
  </sheets>
  <definedNames>
    <definedName name="_xlnm.Print_Area" localSheetId="0">'01.01.2025'!$A$1:$I$32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6" l="1"/>
  <c r="I18" i="26"/>
  <c r="I16" i="26"/>
  <c r="I14" i="26"/>
  <c r="I13" i="26"/>
  <c r="E24" i="26" l="1"/>
  <c r="E22" i="26"/>
  <c r="E17" i="26"/>
  <c r="E9" i="26" s="1"/>
  <c r="G27" i="26"/>
  <c r="I27" i="26" s="1"/>
  <c r="G26" i="26"/>
  <c r="G25" i="26"/>
  <c r="I25" i="26" s="1"/>
  <c r="H24" i="26"/>
  <c r="H22" i="26" s="1"/>
  <c r="F24" i="26"/>
  <c r="F22" i="26" s="1"/>
  <c r="D24" i="26"/>
  <c r="D22" i="26" s="1"/>
  <c r="C24" i="26"/>
  <c r="C22" i="26" s="1"/>
  <c r="G20" i="26"/>
  <c r="I20" i="26" s="1"/>
  <c r="G19" i="26"/>
  <c r="H17" i="26"/>
  <c r="H9" i="26" s="1"/>
  <c r="F17" i="26"/>
  <c r="F9" i="26" s="1"/>
  <c r="D17" i="26"/>
  <c r="D9" i="26" s="1"/>
  <c r="C17" i="26"/>
  <c r="G15" i="26"/>
  <c r="I15" i="26" s="1"/>
  <c r="G12" i="26"/>
  <c r="I12" i="26" s="1"/>
  <c r="G11" i="26"/>
  <c r="I11" i="26" s="1"/>
  <c r="C9" i="26"/>
  <c r="G24" i="26" l="1"/>
  <c r="G22" i="26" s="1"/>
  <c r="I22" i="26" s="1"/>
  <c r="G17" i="26"/>
  <c r="I17" i="26" s="1"/>
  <c r="I19" i="26"/>
  <c r="E28" i="26"/>
  <c r="I26" i="26"/>
  <c r="I24" i="26" s="1"/>
  <c r="H28" i="26"/>
  <c r="F28" i="26"/>
  <c r="D28" i="26"/>
  <c r="G9" i="26" l="1"/>
  <c r="I9" i="26" l="1"/>
  <c r="G28" i="26"/>
  <c r="I28" i="26" s="1"/>
</calcChain>
</file>

<file path=xl/sharedStrings.xml><?xml version="1.0" encoding="utf-8"?>
<sst xmlns="http://schemas.openxmlformats.org/spreadsheetml/2006/main" count="50" uniqueCount="49">
  <si>
    <t>№ п/п</t>
  </si>
  <si>
    <t>Наименование</t>
  </si>
  <si>
    <t>2.</t>
  </si>
  <si>
    <t>3.</t>
  </si>
  <si>
    <t>1. ДОХОДЫ - всего</t>
  </si>
  <si>
    <t>в том числе:</t>
  </si>
  <si>
    <t>в том числе от следующих видов доходов: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</si>
  <si>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</si>
  <si>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</si>
  <si>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</si>
  <si>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</si>
  <si>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</si>
  <si>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тыс. рублей</t>
  </si>
  <si>
    <t>Обеспечение, реконструкция   капитального ремонта, содержание и ремонт автомобильных дорог  местного значения</t>
  </si>
  <si>
    <t>1.1.</t>
  </si>
  <si>
    <t>1.2.</t>
  </si>
  <si>
    <t>1.3.</t>
  </si>
  <si>
    <t>1.4.</t>
  </si>
  <si>
    <t>1.5.</t>
  </si>
  <si>
    <t>1.6.</t>
  </si>
  <si>
    <t>1.7.</t>
  </si>
  <si>
    <t>1.8.</t>
  </si>
  <si>
    <t>1.7.1.</t>
  </si>
  <si>
    <t>РАСХОДЫ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</si>
  <si>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 по установленным дифференцированным нормативам отчислений</t>
  </si>
  <si>
    <t>Транспортный налог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</si>
  <si>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</si>
  <si>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</si>
  <si>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</si>
  <si>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</si>
  <si>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 xml:space="preserve">Налога, взимаемого в связи с применением упрощенной системы налогообложения </t>
  </si>
  <si>
    <t>Остатки бюджетных ассигнований на 01 января текущего финансового года, обеспеченные доходами</t>
  </si>
  <si>
    <t>Содержание автомобильных дорог местного значения</t>
  </si>
  <si>
    <t xml:space="preserve">Капитальный ремонт и (или) ремонт автомобильных дорог общего пользования населенных пунктов </t>
  </si>
  <si>
    <t xml:space="preserve">Капитальный  ремонт и ремонт дворовых территорий и проездов к ним </t>
  </si>
  <si>
    <t>Исполнение сметы  доходов и расходов</t>
  </si>
  <si>
    <t xml:space="preserve"> муниципального дорожного фонда муниципального образования </t>
  </si>
  <si>
    <t>Отклонение ("-" неисполнено, "+" перевыполнено)</t>
  </si>
  <si>
    <t>в тыс. рублей</t>
  </si>
  <si>
    <t>в рублях</t>
  </si>
  <si>
    <t>1.7.2.</t>
  </si>
  <si>
    <t xml:space="preserve">иные налоги: НДФЛ </t>
  </si>
  <si>
    <t>Первоначаль-ный план на 01.01.2024</t>
  </si>
  <si>
    <t>Остаток на 01.01.2025</t>
  </si>
  <si>
    <t>РС от 13.08.2024 №326</t>
  </si>
  <si>
    <t>"Городской округ Ногликский" на 01.01.2025</t>
  </si>
  <si>
    <t>РС от 04.12.2024    № 33</t>
  </si>
  <si>
    <t>Уточненный план на 01.01.2025</t>
  </si>
  <si>
    <t>Исполнено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</si>
</sst>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0" xfId="0" applyNumberFormat="1" applyFont="1"/>
    <xf numFmtId="164" fontId="3" fillId="0" borderId="1" xfId="0" applyNumberFormat="1" applyFont="1" applyBorder="1"/>
    <xf numFmtId="0" fontId="3" fillId="0" borderId="1" xfId="0" applyFont="1" applyBorder="1" applyAlignment="1">
      <alignment horizontal="justify" vertical="top" wrapText="1"/>
    </xf>
    <xf numFmtId="0" fontId="5" fillId="0" borderId="1" xfId="0" applyFont="1" applyBorder="1"/>
    <xf numFmtId="0" fontId="6" fillId="0" borderId="0" xfId="0" applyFont="1"/>
    <xf numFmtId="0" fontId="3" fillId="2" borderId="0" xfId="0" applyFont="1" applyFill="1" applyAlignment="1">
      <alignment horizontal="justify" vertical="top" wrapText="1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/>
    </xf>
    <xf numFmtId="164" fontId="3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top"/>
    </xf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4" fontId="5" fillId="2" borderId="1" xfId="0" applyNumberFormat="1" applyFont="1" applyFill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3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2" borderId="1" xfId="0" applyNumberFormat="1" applyFont="1" applyFill="1" applyBorder="1" applyAlignment="1">
      <alignment wrapText="1"/>
    </xf>
    <xf numFmtId="4" fontId="3" fillId="0" borderId="1" xfId="0" applyNumberFormat="1" applyFont="1" applyBorder="1"/>
    <xf numFmtId="4" fontId="2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vertical="top"/>
    </xf>
    <xf numFmtId="4" fontId="7" fillId="2" borderId="1" xfId="0" applyNumberFormat="1" applyFont="1" applyFill="1" applyBorder="1"/>
    <xf numFmtId="4" fontId="2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/>
    <xf numFmtId="4" fontId="5" fillId="0" borderId="1" xfId="0" applyNumberFormat="1" applyFont="1" applyBorder="1"/>
    <xf numFmtId="4" fontId="9" fillId="0" borderId="1" xfId="0" applyNumberFormat="1" applyFont="1" applyBorder="1"/>
    <xf numFmtId="4" fontId="5" fillId="2" borderId="1" xfId="0" applyNumberFormat="1" applyFont="1" applyFill="1" applyBorder="1"/>
    <xf numFmtId="4" fontId="8" fillId="0" borderId="1" xfId="0" applyNumberFormat="1" applyFont="1" applyBorder="1"/>
    <xf numFmtId="4" fontId="7" fillId="2" borderId="1" xfId="0" applyNumberFormat="1" applyFont="1" applyFill="1" applyBorder="1" applyAlignment="1">
      <alignment horizontal="right"/>
    </xf>
    <xf numFmtId="164" fontId="2" fillId="0" borderId="1" xfId="0" applyNumberFormat="1" applyFont="1" applyBorder="1"/>
    <xf numFmtId="0" fontId="3" fillId="0" borderId="1" xfId="0" applyFont="1" applyBorder="1"/>
    <xf numFmtId="4" fontId="5" fillId="2" borderId="1" xfId="0" applyNumberFormat="1" applyFont="1" applyFill="1" applyBorder="1" applyAlignment="1">
      <alignment wrapText="1"/>
    </xf>
    <xf numFmtId="4" fontId="7" fillId="2" borderId="1" xfId="0" applyNumberFormat="1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" fontId="9" fillId="2" borderId="1" xfId="0" applyNumberFormat="1" applyFont="1" applyFill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164" fontId="2" fillId="2" borderId="0" xfId="0" applyNumberFormat="1" applyFont="1" applyFill="1" applyBorder="1"/>
    <xf numFmtId="0" fontId="3" fillId="0" borderId="0" xfId="0" applyFont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E30C-4C7D-4EC1-ACE9-285023C8014E}">
  <dimension ref="A1:J41"/>
  <sheetViews>
    <sheetView tabSelected="1" zoomScaleNormal="100" workbookViewId="0">
      <selection activeCell="B36" sqref="B36"/>
    </sheetView>
  </sheetViews>
  <sheetFormatPr defaultColWidth="9.140625" defaultRowHeight="15.75" x14ac:dyDescent="0.25"/>
  <cols>
    <col min="1" max="1" width="8.140625" style="16" customWidth="1"/>
    <col min="2" max="2" width="55" style="15" customWidth="1"/>
    <col min="3" max="3" width="12.7109375" style="1" customWidth="1"/>
    <col min="4" max="6" width="13.28515625" style="1" customWidth="1"/>
    <col min="7" max="7" width="13.85546875" style="1" customWidth="1"/>
    <col min="8" max="8" width="20" style="1" customWidth="1"/>
    <col min="9" max="9" width="18.28515625" style="1" customWidth="1"/>
    <col min="10" max="16384" width="9.140625" style="1"/>
  </cols>
  <sheetData>
    <row r="1" spans="1:9" s="7" customFormat="1" x14ac:dyDescent="0.25">
      <c r="A1" s="62" t="s">
        <v>35</v>
      </c>
      <c r="B1" s="62"/>
      <c r="C1" s="62"/>
      <c r="D1" s="62"/>
      <c r="E1" s="62"/>
      <c r="F1" s="62"/>
      <c r="G1" s="62"/>
      <c r="H1" s="62"/>
      <c r="I1" s="62"/>
    </row>
    <row r="2" spans="1:9" s="7" customFormat="1" x14ac:dyDescent="0.25">
      <c r="A2" s="62" t="s">
        <v>36</v>
      </c>
      <c r="B2" s="62"/>
      <c r="C2" s="62"/>
      <c r="D2" s="62"/>
      <c r="E2" s="62"/>
      <c r="F2" s="62"/>
      <c r="G2" s="62"/>
      <c r="H2" s="62"/>
      <c r="I2" s="62"/>
    </row>
    <row r="3" spans="1:9" s="7" customFormat="1" x14ac:dyDescent="0.25">
      <c r="A3" s="62" t="s">
        <v>45</v>
      </c>
      <c r="B3" s="62"/>
      <c r="C3" s="62"/>
      <c r="D3" s="62"/>
      <c r="E3" s="62"/>
      <c r="F3" s="62"/>
      <c r="G3" s="62"/>
      <c r="H3" s="62"/>
      <c r="I3" s="62"/>
    </row>
    <row r="4" spans="1:9" s="7" customFormat="1" x14ac:dyDescent="0.25">
      <c r="A4" s="13"/>
      <c r="B4" s="13"/>
      <c r="C4" s="17"/>
      <c r="D4" s="17"/>
      <c r="E4" s="17"/>
      <c r="F4" s="17"/>
      <c r="G4" s="17"/>
    </row>
    <row r="5" spans="1:9" s="7" customFormat="1" x14ac:dyDescent="0.25">
      <c r="A5" s="16"/>
      <c r="B5" s="8"/>
      <c r="C5" s="1"/>
      <c r="D5" s="1"/>
      <c r="E5" s="1"/>
      <c r="F5" s="1"/>
      <c r="H5" s="63" t="s">
        <v>12</v>
      </c>
      <c r="I5" s="63"/>
    </row>
    <row r="6" spans="1:9" s="7" customFormat="1" ht="17.45" customHeight="1" x14ac:dyDescent="0.25">
      <c r="A6" s="58" t="s">
        <v>0</v>
      </c>
      <c r="B6" s="59" t="s">
        <v>1</v>
      </c>
      <c r="C6" s="60" t="s">
        <v>42</v>
      </c>
      <c r="D6" s="65" t="s">
        <v>44</v>
      </c>
      <c r="E6" s="65" t="s">
        <v>46</v>
      </c>
      <c r="F6" s="65" t="s">
        <v>47</v>
      </c>
      <c r="G6" s="64" t="s">
        <v>48</v>
      </c>
      <c r="H6" s="64"/>
      <c r="I6" s="58" t="s">
        <v>37</v>
      </c>
    </row>
    <row r="7" spans="1:9" s="7" customFormat="1" ht="7.15" customHeight="1" x14ac:dyDescent="0.25">
      <c r="A7" s="58"/>
      <c r="B7" s="59"/>
      <c r="C7" s="61"/>
      <c r="D7" s="66"/>
      <c r="E7" s="66"/>
      <c r="F7" s="66"/>
      <c r="G7" s="64"/>
      <c r="H7" s="64"/>
      <c r="I7" s="58"/>
    </row>
    <row r="8" spans="1:9" s="7" customFormat="1" ht="33" customHeight="1" x14ac:dyDescent="0.25">
      <c r="A8" s="58"/>
      <c r="B8" s="59"/>
      <c r="C8" s="61"/>
      <c r="D8" s="67"/>
      <c r="E8" s="67"/>
      <c r="F8" s="67"/>
      <c r="G8" s="21" t="s">
        <v>38</v>
      </c>
      <c r="H8" s="22" t="s">
        <v>39</v>
      </c>
      <c r="I8" s="58"/>
    </row>
    <row r="9" spans="1:9" ht="22.15" customHeight="1" x14ac:dyDescent="0.25">
      <c r="A9" s="23"/>
      <c r="B9" s="2" t="s">
        <v>4</v>
      </c>
      <c r="C9" s="42">
        <f>C11+C12+C13+C14+C15+C16+C17</f>
        <v>134688.5</v>
      </c>
      <c r="D9" s="48">
        <f>D11+D12+D13+D14+D15+D16+D17+D20</f>
        <v>247355.3</v>
      </c>
      <c r="E9" s="48">
        <f>E11+E12+E13+E14+E15+E16+E17+E20</f>
        <v>220069.9</v>
      </c>
      <c r="F9" s="48">
        <f>F11+F12+F13+F14+F15+F16+F17+F20</f>
        <v>220069.9</v>
      </c>
      <c r="G9" s="37">
        <f t="shared" ref="G9:H9" si="0">G11+G12+G13+G14+G15+G16+G17</f>
        <v>184110.70913</v>
      </c>
      <c r="H9" s="47">
        <f t="shared" si="0"/>
        <v>184110709.13</v>
      </c>
      <c r="I9" s="40">
        <f>SUM(G9-E9)</f>
        <v>-35959.190869999991</v>
      </c>
    </row>
    <row r="10" spans="1:9" ht="18" customHeight="1" x14ac:dyDescent="0.25">
      <c r="A10" s="20"/>
      <c r="B10" s="5" t="s">
        <v>5</v>
      </c>
      <c r="C10" s="39"/>
      <c r="D10" s="49"/>
      <c r="E10" s="49"/>
      <c r="F10" s="49"/>
      <c r="G10" s="53"/>
      <c r="H10" s="45"/>
      <c r="I10" s="34"/>
    </row>
    <row r="11" spans="1:9" ht="112.9" customHeight="1" x14ac:dyDescent="0.25">
      <c r="A11" s="20" t="s">
        <v>14</v>
      </c>
      <c r="B11" s="5" t="s">
        <v>24</v>
      </c>
      <c r="C11" s="30">
        <v>10951.8</v>
      </c>
      <c r="D11" s="24">
        <v>11532.5</v>
      </c>
      <c r="E11" s="24">
        <v>11790.3</v>
      </c>
      <c r="F11" s="24">
        <v>11790.3</v>
      </c>
      <c r="G11" s="30">
        <f>H11/1000</f>
        <v>11747.656509999999</v>
      </c>
      <c r="H11" s="30">
        <v>11747656.51</v>
      </c>
      <c r="I11" s="34">
        <f t="shared" ref="I11:I21" si="1">SUM(G11-E11)</f>
        <v>-42.643490000000384</v>
      </c>
    </row>
    <row r="12" spans="1:9" ht="22.9" customHeight="1" x14ac:dyDescent="0.25">
      <c r="A12" s="20" t="s">
        <v>15</v>
      </c>
      <c r="B12" s="5" t="s">
        <v>25</v>
      </c>
      <c r="C12" s="30">
        <v>26589</v>
      </c>
      <c r="D12" s="24">
        <v>26589</v>
      </c>
      <c r="E12" s="24">
        <v>24916</v>
      </c>
      <c r="F12" s="24">
        <v>24916</v>
      </c>
      <c r="G12" s="31">
        <f>H12/1000</f>
        <v>26083.052620000002</v>
      </c>
      <c r="H12" s="30">
        <v>26083052.620000001</v>
      </c>
      <c r="I12" s="34">
        <f t="shared" si="1"/>
        <v>1167.0526200000022</v>
      </c>
    </row>
    <row r="13" spans="1:9" ht="66.599999999999994" customHeight="1" x14ac:dyDescent="0.25">
      <c r="A13" s="20" t="s">
        <v>16</v>
      </c>
      <c r="B13" s="5" t="s">
        <v>26</v>
      </c>
      <c r="C13" s="34">
        <v>0</v>
      </c>
      <c r="D13" s="4">
        <v>0</v>
      </c>
      <c r="E13" s="4">
        <v>0</v>
      </c>
      <c r="F13" s="4">
        <v>0</v>
      </c>
      <c r="G13" s="31">
        <v>0</v>
      </c>
      <c r="H13" s="30">
        <v>0</v>
      </c>
      <c r="I13" s="34">
        <f t="shared" si="1"/>
        <v>0</v>
      </c>
    </row>
    <row r="14" spans="1:9" ht="87.6" customHeight="1" x14ac:dyDescent="0.25">
      <c r="A14" s="20" t="s">
        <v>17</v>
      </c>
      <c r="B14" s="5" t="s">
        <v>27</v>
      </c>
      <c r="C14" s="34">
        <v>0</v>
      </c>
      <c r="D14" s="4">
        <v>0</v>
      </c>
      <c r="E14" s="4">
        <v>0</v>
      </c>
      <c r="F14" s="4">
        <v>0</v>
      </c>
      <c r="G14" s="28">
        <v>0</v>
      </c>
      <c r="H14" s="45">
        <v>0</v>
      </c>
      <c r="I14" s="34">
        <f t="shared" si="1"/>
        <v>0</v>
      </c>
    </row>
    <row r="15" spans="1:9" ht="99" customHeight="1" x14ac:dyDescent="0.25">
      <c r="A15" s="20" t="s">
        <v>18</v>
      </c>
      <c r="B15" s="5" t="s">
        <v>28</v>
      </c>
      <c r="C15" s="33">
        <v>38049.800000000003</v>
      </c>
      <c r="D15" s="24">
        <v>148742.9</v>
      </c>
      <c r="E15" s="24">
        <v>141368.70000000001</v>
      </c>
      <c r="F15" s="24">
        <v>141368.70000000001</v>
      </c>
      <c r="G15" s="50">
        <f>H15/1000</f>
        <v>104285.1</v>
      </c>
      <c r="H15" s="45">
        <v>104285100</v>
      </c>
      <c r="I15" s="34">
        <f t="shared" si="1"/>
        <v>-37083.600000000006</v>
      </c>
    </row>
    <row r="16" spans="1:9" ht="85.15" customHeight="1" x14ac:dyDescent="0.25">
      <c r="A16" s="20" t="s">
        <v>19</v>
      </c>
      <c r="B16" s="5" t="s">
        <v>29</v>
      </c>
      <c r="C16" s="34">
        <v>0</v>
      </c>
      <c r="D16" s="4">
        <v>0</v>
      </c>
      <c r="E16" s="4">
        <v>0</v>
      </c>
      <c r="F16" s="4">
        <v>0</v>
      </c>
      <c r="G16" s="28">
        <v>0</v>
      </c>
      <c r="H16" s="45">
        <v>0</v>
      </c>
      <c r="I16" s="34">
        <f t="shared" si="1"/>
        <v>0</v>
      </c>
    </row>
    <row r="17" spans="1:10" ht="39" customHeight="1" x14ac:dyDescent="0.25">
      <c r="A17" s="20" t="s">
        <v>20</v>
      </c>
      <c r="B17" s="5" t="s">
        <v>11</v>
      </c>
      <c r="C17" s="43">
        <f>C19+C21</f>
        <v>59097.9</v>
      </c>
      <c r="D17" s="4">
        <f>D19</f>
        <v>60490.9</v>
      </c>
      <c r="E17" s="4">
        <f>E19</f>
        <v>41994.9</v>
      </c>
      <c r="F17" s="4">
        <f>F19</f>
        <v>41994.9</v>
      </c>
      <c r="G17" s="45">
        <f>G19+G20</f>
        <v>41994.9</v>
      </c>
      <c r="H17" s="45">
        <f>H19+H20</f>
        <v>41994900</v>
      </c>
      <c r="I17" s="34">
        <f t="shared" si="1"/>
        <v>0</v>
      </c>
    </row>
    <row r="18" spans="1:10" ht="19.149999999999999" customHeight="1" x14ac:dyDescent="0.25">
      <c r="A18" s="20"/>
      <c r="B18" s="5" t="s">
        <v>6</v>
      </c>
      <c r="C18" s="44"/>
      <c r="D18" s="27"/>
      <c r="E18" s="27"/>
      <c r="F18" s="27"/>
      <c r="G18" s="54"/>
      <c r="H18" s="45"/>
      <c r="I18" s="34">
        <f t="shared" si="1"/>
        <v>0</v>
      </c>
    </row>
    <row r="19" spans="1:10" ht="36" customHeight="1" x14ac:dyDescent="0.25">
      <c r="A19" s="20" t="s">
        <v>22</v>
      </c>
      <c r="B19" s="5" t="s">
        <v>30</v>
      </c>
      <c r="C19" s="45">
        <v>59097.9</v>
      </c>
      <c r="D19" s="24">
        <v>60490.9</v>
      </c>
      <c r="E19" s="24">
        <v>41994.9</v>
      </c>
      <c r="F19" s="24">
        <v>41994.9</v>
      </c>
      <c r="G19" s="28">
        <f>H19/1000</f>
        <v>41994.9</v>
      </c>
      <c r="H19" s="45">
        <v>41994900</v>
      </c>
      <c r="I19" s="34">
        <f t="shared" si="1"/>
        <v>0</v>
      </c>
    </row>
    <row r="20" spans="1:10" ht="22.15" customHeight="1" x14ac:dyDescent="0.25">
      <c r="A20" s="20" t="s">
        <v>40</v>
      </c>
      <c r="B20" s="5" t="s">
        <v>41</v>
      </c>
      <c r="C20" s="25">
        <v>0</v>
      </c>
      <c r="D20" s="11">
        <v>0</v>
      </c>
      <c r="E20" s="11">
        <v>0</v>
      </c>
      <c r="F20" s="11">
        <v>0</v>
      </c>
      <c r="G20" s="45">
        <f>H20/1000</f>
        <v>0</v>
      </c>
      <c r="H20" s="45">
        <v>0</v>
      </c>
      <c r="I20" s="34">
        <f t="shared" si="1"/>
        <v>0</v>
      </c>
    </row>
    <row r="21" spans="1:10" ht="36" customHeight="1" x14ac:dyDescent="0.25">
      <c r="A21" s="20" t="s">
        <v>21</v>
      </c>
      <c r="B21" s="5" t="s">
        <v>31</v>
      </c>
      <c r="C21" s="25">
        <v>0</v>
      </c>
      <c r="D21" s="24">
        <v>0</v>
      </c>
      <c r="E21" s="24">
        <v>0</v>
      </c>
      <c r="F21" s="24">
        <v>0</v>
      </c>
      <c r="G21" s="45">
        <v>0</v>
      </c>
      <c r="H21" s="45">
        <v>0</v>
      </c>
      <c r="I21" s="34">
        <f t="shared" si="1"/>
        <v>0</v>
      </c>
    </row>
    <row r="22" spans="1:10" ht="20.45" customHeight="1" x14ac:dyDescent="0.25">
      <c r="A22" s="9" t="s">
        <v>2</v>
      </c>
      <c r="B22" s="14" t="s">
        <v>23</v>
      </c>
      <c r="C22" s="35">
        <f t="shared" ref="C22:G22" si="2">C24+C27</f>
        <v>134688.5</v>
      </c>
      <c r="D22" s="12">
        <f t="shared" si="2"/>
        <v>247355.3</v>
      </c>
      <c r="E22" s="12">
        <f t="shared" ref="E22" si="3">E24+E27</f>
        <v>220069.90000000002</v>
      </c>
      <c r="F22" s="12">
        <f t="shared" si="2"/>
        <v>182986.3</v>
      </c>
      <c r="G22" s="51">
        <f t="shared" si="2"/>
        <v>173484.25573999999</v>
      </c>
      <c r="H22" s="51">
        <f>H24+H27</f>
        <v>173484255.74000001</v>
      </c>
      <c r="I22" s="38">
        <f>G22-F22</f>
        <v>-9502.0442599999951</v>
      </c>
    </row>
    <row r="23" spans="1:10" x14ac:dyDescent="0.25">
      <c r="A23" s="20"/>
      <c r="B23" s="5" t="s">
        <v>5</v>
      </c>
      <c r="C23" s="36"/>
      <c r="D23" s="11"/>
      <c r="E23" s="11"/>
      <c r="F23" s="11"/>
      <c r="G23" s="52"/>
      <c r="H23" s="45"/>
      <c r="I23" s="34"/>
    </row>
    <row r="24" spans="1:10" ht="47.25" x14ac:dyDescent="0.25">
      <c r="A24" s="20" t="s">
        <v>8</v>
      </c>
      <c r="B24" s="10" t="s">
        <v>13</v>
      </c>
      <c r="C24" s="30">
        <f t="shared" ref="C24:I24" si="4">C25+C26</f>
        <v>109577.3</v>
      </c>
      <c r="D24" s="25">
        <f t="shared" si="4"/>
        <v>129208.9</v>
      </c>
      <c r="E24" s="25">
        <f t="shared" ref="E24" si="5">E25+E26</f>
        <v>111154.3</v>
      </c>
      <c r="F24" s="25">
        <f t="shared" si="4"/>
        <v>111154.3</v>
      </c>
      <c r="G24" s="28">
        <f t="shared" si="4"/>
        <v>107873.13363</v>
      </c>
      <c r="H24" s="28">
        <f t="shared" si="4"/>
        <v>107873133.63</v>
      </c>
      <c r="I24" s="32">
        <f t="shared" si="4"/>
        <v>-3281.1663700000036</v>
      </c>
    </row>
    <row r="25" spans="1:10" ht="31.5" x14ac:dyDescent="0.25">
      <c r="A25" s="20" t="s">
        <v>9</v>
      </c>
      <c r="B25" s="10" t="s">
        <v>32</v>
      </c>
      <c r="C25" s="30">
        <v>109527.3</v>
      </c>
      <c r="D25" s="25">
        <v>109527.3</v>
      </c>
      <c r="E25" s="25">
        <v>109527.3</v>
      </c>
      <c r="F25" s="25">
        <v>109527.3</v>
      </c>
      <c r="G25" s="28">
        <f>H25/1000</f>
        <v>106246.16016</v>
      </c>
      <c r="H25" s="28">
        <v>106246160.16</v>
      </c>
      <c r="I25" s="32">
        <f>G25-F25</f>
        <v>-3281.1398400000035</v>
      </c>
    </row>
    <row r="26" spans="1:10" ht="31.5" x14ac:dyDescent="0.25">
      <c r="A26" s="20" t="s">
        <v>10</v>
      </c>
      <c r="B26" s="10" t="s">
        <v>33</v>
      </c>
      <c r="C26" s="34">
        <v>50</v>
      </c>
      <c r="D26" s="25">
        <v>19681.599999999999</v>
      </c>
      <c r="E26" s="25">
        <v>1627</v>
      </c>
      <c r="F26" s="25">
        <v>1627</v>
      </c>
      <c r="G26" s="28">
        <f>H26/1000</f>
        <v>1626.9734699999999</v>
      </c>
      <c r="H26" s="28">
        <v>1626973.47</v>
      </c>
      <c r="I26" s="32">
        <f>G26-F26</f>
        <v>-2.6530000000093423E-2</v>
      </c>
    </row>
    <row r="27" spans="1:10" ht="31.5" x14ac:dyDescent="0.25">
      <c r="A27" s="20" t="s">
        <v>7</v>
      </c>
      <c r="B27" s="10" t="s">
        <v>34</v>
      </c>
      <c r="C27" s="34">
        <v>25111.200000000001</v>
      </c>
      <c r="D27" s="26">
        <v>118146.4</v>
      </c>
      <c r="E27" s="26">
        <v>108915.6</v>
      </c>
      <c r="F27" s="26">
        <v>71832</v>
      </c>
      <c r="G27" s="28">
        <f>H27/1000</f>
        <v>65611.122109999997</v>
      </c>
      <c r="H27" s="28">
        <v>65611122.109999999</v>
      </c>
      <c r="I27" s="32">
        <f>G27-F27</f>
        <v>-6220.8778900000034</v>
      </c>
    </row>
    <row r="28" spans="1:10" customFormat="1" x14ac:dyDescent="0.25">
      <c r="A28" s="18" t="s">
        <v>3</v>
      </c>
      <c r="B28" s="6" t="s">
        <v>43</v>
      </c>
      <c r="C28" s="46"/>
      <c r="D28" s="30">
        <f>SUM(D9-D22)</f>
        <v>0</v>
      </c>
      <c r="E28" s="30">
        <f>SUM(E9-E22)</f>
        <v>-2.9103830456733704E-11</v>
      </c>
      <c r="F28" s="30">
        <f>SUM(F9-F22)</f>
        <v>37083.600000000006</v>
      </c>
      <c r="G28" s="28">
        <f>G9-G22</f>
        <v>10626.45339000001</v>
      </c>
      <c r="H28" s="28">
        <f>SUM(H9-H22)</f>
        <v>10626453.389999986</v>
      </c>
      <c r="I28" s="41">
        <f>G28</f>
        <v>10626.45339000001</v>
      </c>
      <c r="J28" s="29"/>
    </row>
    <row r="29" spans="1:10" ht="24.75" customHeight="1" x14ac:dyDescent="0.25">
      <c r="B29" s="55"/>
      <c r="C29" s="3"/>
    </row>
    <row r="30" spans="1:10" s="70" customFormat="1" ht="18" customHeight="1" x14ac:dyDescent="0.25">
      <c r="A30" s="68"/>
      <c r="B30" s="68"/>
      <c r="C30" s="69"/>
    </row>
    <row r="31" spans="1:10" x14ac:dyDescent="0.25">
      <c r="A31" s="57"/>
      <c r="B31" s="19"/>
      <c r="C31" s="3"/>
    </row>
    <row r="32" spans="1:10" x14ac:dyDescent="0.25">
      <c r="A32" s="56"/>
      <c r="B32" s="19"/>
      <c r="C32" s="3"/>
    </row>
    <row r="33" spans="2:3" x14ac:dyDescent="0.25">
      <c r="B33" s="19"/>
      <c r="C33" s="3"/>
    </row>
    <row r="34" spans="2:3" x14ac:dyDescent="0.25">
      <c r="B34" s="19"/>
      <c r="C34" s="3"/>
    </row>
    <row r="35" spans="2:3" x14ac:dyDescent="0.25">
      <c r="B35" s="19"/>
      <c r="C35" s="3"/>
    </row>
    <row r="36" spans="2:3" x14ac:dyDescent="0.25">
      <c r="B36" s="19"/>
      <c r="C36" s="3"/>
    </row>
    <row r="37" spans="2:3" x14ac:dyDescent="0.25">
      <c r="B37" s="19"/>
      <c r="C37" s="3"/>
    </row>
    <row r="38" spans="2:3" x14ac:dyDescent="0.25">
      <c r="C38" s="3"/>
    </row>
    <row r="39" spans="2:3" x14ac:dyDescent="0.25">
      <c r="C39" s="3"/>
    </row>
    <row r="40" spans="2:3" x14ac:dyDescent="0.25">
      <c r="C40" s="3"/>
    </row>
    <row r="41" spans="2:3" x14ac:dyDescent="0.25">
      <c r="C41" s="3"/>
    </row>
  </sheetData>
  <mergeCells count="13">
    <mergeCell ref="I6:I8"/>
    <mergeCell ref="A30:B30"/>
    <mergeCell ref="E6:E8"/>
    <mergeCell ref="A1:I1"/>
    <mergeCell ref="A2:I2"/>
    <mergeCell ref="A3:I3"/>
    <mergeCell ref="H5:I5"/>
    <mergeCell ref="A6:A8"/>
    <mergeCell ref="B6:B8"/>
    <mergeCell ref="C6:C8"/>
    <mergeCell ref="D6:D8"/>
    <mergeCell ref="F6:F8"/>
    <mergeCell ref="G6:H7"/>
  </mergeCells>
  <pageMargins left="1.1811023622047245" right="0.19685039370078741" top="0.74803149606299213" bottom="0.74803149606299213" header="0.31496062992125984" footer="0.31496062992125984"/>
  <pageSetup paperSize="9" scale="52" orientation="portrait" r:id="rId1"/>
  <colBreaks count="1" manualBreakCount="1">
    <brk id="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01.01.2025</vt:lpstr>
      <vt:lpstr>'01.01.2025'!Область_печати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2025-05-13T05:01:25Z</dcterms:modified>
</cp:coreProperties>
</file>