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ля сайта\Дорожный фонд\"/>
    </mc:Choice>
  </mc:AlternateContent>
  <xr:revisionPtr revIDLastSave="0" documentId="13_ncr:1_{E7C20ABA-3D7F-4E28-BF36-943FBE21B51C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11" i="1"/>
  <c r="H11" i="1" s="1"/>
  <c r="E12" i="1"/>
  <c r="G12" i="1" s="1"/>
  <c r="G13" i="1"/>
  <c r="G14" i="1"/>
  <c r="C15" i="1"/>
  <c r="D15" i="1"/>
  <c r="E15" i="1"/>
  <c r="H15" i="1" s="1"/>
  <c r="G16" i="1"/>
  <c r="D17" i="1"/>
  <c r="E17" i="1"/>
  <c r="G17" i="1" s="1"/>
  <c r="F17" i="1"/>
  <c r="F9" i="1" s="1"/>
  <c r="G18" i="1"/>
  <c r="E19" i="1"/>
  <c r="G19" i="1"/>
  <c r="H19" i="1"/>
  <c r="E20" i="1"/>
  <c r="H20" i="1"/>
  <c r="D23" i="1"/>
  <c r="D21" i="1" s="1"/>
  <c r="F23" i="1"/>
  <c r="F21" i="1" s="1"/>
  <c r="C24" i="1"/>
  <c r="C23" i="1" s="1"/>
  <c r="C21" i="1" s="1"/>
  <c r="C19" i="1" s="1"/>
  <c r="C17" i="1" s="1"/>
  <c r="E24" i="1"/>
  <c r="G24" i="1" s="1"/>
  <c r="E25" i="1"/>
  <c r="E26" i="1"/>
  <c r="H26" i="1" s="1"/>
  <c r="G26" i="1"/>
  <c r="H24" i="1" l="1"/>
  <c r="F27" i="1"/>
  <c r="E27" i="1" s="1"/>
  <c r="G15" i="1"/>
  <c r="D9" i="1"/>
  <c r="E23" i="1"/>
  <c r="G23" i="1" s="1"/>
  <c r="C9" i="1"/>
  <c r="G11" i="1"/>
  <c r="H25" i="1"/>
  <c r="G25" i="1"/>
  <c r="H12" i="1"/>
  <c r="E9" i="1"/>
  <c r="H9" i="1" s="1"/>
  <c r="H17" i="1"/>
  <c r="G9" i="1" l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<sst xmlns="http://schemas.openxmlformats.org/spreadsheetml/2006/main" count="52" uniqueCount="48">
  <si>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</si>
  <si>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</si>
  <si>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</si>
  <si>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</si>
  <si>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</si>
  <si>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</si>
  <si>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</si>
  <si>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</si>
  <si>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</si>
  <si>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</si>
  <si>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</si>
  <si>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</si>
  <si>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</si>
  <si>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</si>
  <si>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</si>
  <si>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</si>
  <si>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</si>
  <si>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</si>
  <si>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</si>
  <si>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</si>
  <si>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</si>
  <si>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</si>
  <si>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</si>
  <si>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</si>
  <si>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</si>
  <si>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</si>
  <si>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</si>
  <si>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</si>
  <si>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</si>
  <si>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</si>
  <si>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</si>
  <si>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</si>
  <si>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</si>
  <si>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</si>
  <si>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Первоначаль-ный план на 01.01.2025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</si>
  <si>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</si>
  <si>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</si>
  <si>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</si>
  <si>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</si>
  <si>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</si>
  <si>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</si>
  <si>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</si>
  <si>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</si>
  <si>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</si>
  <si>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>Ногликский муниципальный округ Сахалинской области на 01.09.2025</t>
  </si>
  <si>
    <t>Исполнено на 01.09.2025</t>
  </si>
  <si>
    <t>Уточненный план на 01.09.2025</t>
  </si>
  <si>
    <t>ОСТАТОК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</si>
</sst>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topLeftCell="A5" workbookViewId="0">
      <selection activeCell="F16" sqref="F16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50" t="s">
        <v>39</v>
      </c>
      <c r="B1" s="50"/>
      <c r="C1" s="50"/>
      <c r="D1" s="50"/>
      <c r="E1" s="50"/>
      <c r="F1" s="50"/>
      <c r="G1" s="50"/>
      <c r="H1" s="50"/>
    </row>
    <row r="2" spans="1:8" s="25" customFormat="1" x14ac:dyDescent="0.25">
      <c r="A2" s="50" t="s">
        <v>38</v>
      </c>
      <c r="B2" s="50"/>
      <c r="C2" s="50"/>
      <c r="D2" s="50"/>
      <c r="E2" s="50"/>
      <c r="F2" s="50"/>
      <c r="G2" s="50"/>
      <c r="H2" s="50"/>
    </row>
    <row r="3" spans="1:8" s="25" customFormat="1" x14ac:dyDescent="0.25">
      <c r="A3" s="50" t="s">
        <v>44</v>
      </c>
      <c r="B3" s="50"/>
      <c r="C3" s="50"/>
      <c r="D3" s="50"/>
      <c r="E3" s="50"/>
      <c r="F3" s="50"/>
      <c r="G3" s="50"/>
      <c r="H3" s="50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51" t="s">
        <v>37</v>
      </c>
      <c r="B5" s="51"/>
      <c r="C5" s="51"/>
      <c r="D5" s="51"/>
      <c r="E5" s="51"/>
      <c r="F5" s="51"/>
      <c r="G5" s="51"/>
      <c r="H5" s="51"/>
    </row>
    <row r="6" spans="1:8" s="25" customFormat="1" ht="17.45" customHeight="1" x14ac:dyDescent="0.25">
      <c r="A6" s="47" t="s">
        <v>36</v>
      </c>
      <c r="B6" s="52" t="s">
        <v>35</v>
      </c>
      <c r="C6" s="53" t="s">
        <v>34</v>
      </c>
      <c r="D6" s="55" t="s">
        <v>46</v>
      </c>
      <c r="E6" s="46" t="s">
        <v>45</v>
      </c>
      <c r="F6" s="46"/>
      <c r="G6" s="47" t="s">
        <v>33</v>
      </c>
      <c r="H6" s="48" t="s">
        <v>32</v>
      </c>
    </row>
    <row r="7" spans="1:8" s="25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5" customFormat="1" ht="31.5" x14ac:dyDescent="0.25">
      <c r="A8" s="47"/>
      <c r="B8" s="52"/>
      <c r="C8" s="54"/>
      <c r="D8" s="56"/>
      <c r="E8" s="27" t="s">
        <v>31</v>
      </c>
      <c r="F8" s="26" t="s">
        <v>30</v>
      </c>
      <c r="G8" s="47"/>
      <c r="H8" s="48"/>
    </row>
    <row r="9" spans="1:8" x14ac:dyDescent="0.25">
      <c r="A9" s="38" t="s">
        <v>41</v>
      </c>
      <c r="B9" s="39" t="s">
        <v>42</v>
      </c>
      <c r="C9" s="40">
        <f>C11+C12+C13+C14+C15+C16+C17+C20</f>
        <v>170375.09999999998</v>
      </c>
      <c r="D9" s="40">
        <f>D11+D12+D13+D14+D15+D16+D17+D20</f>
        <v>181704.8</v>
      </c>
      <c r="E9" s="41">
        <f>E11+E12+E13+E14+E15+E16+E17+E20</f>
        <v>102646.10141</v>
      </c>
      <c r="F9" s="42">
        <f>F11+F12+F13+F14+F15+F16+F17+F20</f>
        <v>102646101.41</v>
      </c>
      <c r="G9" s="41">
        <f>G11+G12+G13+G14+G15+G16+G17+G20</f>
        <v>-79058.69859</v>
      </c>
      <c r="H9" s="43">
        <f>E9/D9%</f>
        <v>56.490583303247917</v>
      </c>
    </row>
    <row r="10" spans="1:8" x14ac:dyDescent="0.25">
      <c r="A10" s="15"/>
      <c r="B10" s="16" t="s">
        <v>9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29</v>
      </c>
      <c r="B11" s="23" t="s">
        <v>28</v>
      </c>
      <c r="C11" s="12">
        <v>12340.6</v>
      </c>
      <c r="D11" s="12">
        <v>12340.5</v>
      </c>
      <c r="E11" s="11">
        <f>F11/1000</f>
        <v>8105.9962300000007</v>
      </c>
      <c r="F11" s="11">
        <v>8105996.2300000004</v>
      </c>
      <c r="G11" s="10">
        <f t="shared" ref="G11:G21" si="0">E11-D11</f>
        <v>-4234.5037699999993</v>
      </c>
      <c r="H11" s="8">
        <f>E11/D11%</f>
        <v>65.686124792350398</v>
      </c>
    </row>
    <row r="12" spans="1:8" x14ac:dyDescent="0.25">
      <c r="A12" s="15" t="s">
        <v>27</v>
      </c>
      <c r="B12" s="23" t="s">
        <v>26</v>
      </c>
      <c r="C12" s="12">
        <v>27121</v>
      </c>
      <c r="D12" s="12">
        <v>25795</v>
      </c>
      <c r="E12" s="17">
        <f>F12/1000</f>
        <v>11392.588380000001</v>
      </c>
      <c r="F12" s="11">
        <v>11392588.380000001</v>
      </c>
      <c r="G12" s="10">
        <f t="shared" si="0"/>
        <v>-14402.411619999999</v>
      </c>
      <c r="H12" s="8">
        <f>E12/D12%</f>
        <v>44.165878581120381</v>
      </c>
    </row>
    <row r="13" spans="1:8" ht="63" x14ac:dyDescent="0.25">
      <c r="A13" s="15" t="s">
        <v>25</v>
      </c>
      <c r="B13" s="16" t="s">
        <v>24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23</v>
      </c>
      <c r="B14" s="23" t="s">
        <v>22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21</v>
      </c>
      <c r="B15" s="23" t="s">
        <v>20</v>
      </c>
      <c r="C15" s="12">
        <f>46536+45000</f>
        <v>91536</v>
      </c>
      <c r="D15" s="12">
        <f>46536+45000</f>
        <v>91536</v>
      </c>
      <c r="E15" s="22">
        <f>F15/1000</f>
        <v>31114.26341</v>
      </c>
      <c r="F15" s="10">
        <v>31114263.41</v>
      </c>
      <c r="G15" s="10">
        <f t="shared" si="0"/>
        <v>-60421.73659</v>
      </c>
      <c r="H15" s="8">
        <f>E15/D15%</f>
        <v>33.991285843821011</v>
      </c>
    </row>
    <row r="16" spans="1:8" ht="78.75" x14ac:dyDescent="0.25">
      <c r="A16" s="15" t="s">
        <v>19</v>
      </c>
      <c r="B16" s="16" t="s">
        <v>18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17</v>
      </c>
      <c r="B17" s="16" t="s">
        <v>16</v>
      </c>
      <c r="C17" s="13">
        <f>C19</f>
        <v>39377.499999999978</v>
      </c>
      <c r="D17" s="13">
        <f>D19</f>
        <v>41406.800000000003</v>
      </c>
      <c r="E17" s="10">
        <f>E19</f>
        <v>41406.800000000003</v>
      </c>
      <c r="F17" s="10">
        <f>F19</f>
        <v>41406800</v>
      </c>
      <c r="G17" s="10">
        <f t="shared" si="0"/>
        <v>0</v>
      </c>
      <c r="H17" s="8">
        <f>E17/D17%</f>
        <v>100</v>
      </c>
    </row>
    <row r="18" spans="1:8" x14ac:dyDescent="0.25">
      <c r="A18" s="15"/>
      <c r="B18" s="16" t="s">
        <v>15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14</v>
      </c>
      <c r="B19" s="16" t="s">
        <v>13</v>
      </c>
      <c r="C19" s="12">
        <f>C21-C15-C12-C11</f>
        <v>39377.499999999978</v>
      </c>
      <c r="D19" s="12">
        <v>41406.800000000003</v>
      </c>
      <c r="E19" s="17">
        <f>F19/1000</f>
        <v>41406.800000000003</v>
      </c>
      <c r="F19" s="10">
        <v>41406800</v>
      </c>
      <c r="G19" s="10">
        <f t="shared" si="0"/>
        <v>0</v>
      </c>
      <c r="H19" s="8">
        <f>E19/D19%</f>
        <v>100</v>
      </c>
    </row>
    <row r="20" spans="1:8" ht="31.5" x14ac:dyDescent="0.25">
      <c r="A20" s="15" t="s">
        <v>12</v>
      </c>
      <c r="B20" s="16" t="s">
        <v>11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44" t="s">
        <v>10</v>
      </c>
      <c r="B21" s="45" t="s">
        <v>43</v>
      </c>
      <c r="C21" s="40">
        <f>C23+C26</f>
        <v>170375.09999999998</v>
      </c>
      <c r="D21" s="40">
        <f>D23+D26</f>
        <v>181704.8</v>
      </c>
      <c r="E21" s="42">
        <f>E23+E26</f>
        <v>72744.443649999987</v>
      </c>
      <c r="F21" s="42">
        <f>F23+F26</f>
        <v>72744443.649999991</v>
      </c>
      <c r="G21" s="42">
        <f t="shared" si="0"/>
        <v>-108960.35635</v>
      </c>
      <c r="H21" s="43">
        <f>E21/D21%</f>
        <v>40.034409465242526</v>
      </c>
    </row>
    <row r="22" spans="1:8" x14ac:dyDescent="0.25">
      <c r="A22" s="15"/>
      <c r="B22" s="16" t="s">
        <v>9</v>
      </c>
      <c r="C22" s="12"/>
      <c r="D22" s="9"/>
      <c r="E22" s="11"/>
      <c r="F22" s="10"/>
      <c r="G22" s="10"/>
      <c r="H22" s="8"/>
    </row>
    <row r="23" spans="1:8" ht="47.25" x14ac:dyDescent="0.25">
      <c r="A23" s="15" t="s">
        <v>8</v>
      </c>
      <c r="B23" s="14" t="s">
        <v>7</v>
      </c>
      <c r="C23" s="12">
        <f>C24+C25</f>
        <v>117836.09999999999</v>
      </c>
      <c r="D23" s="12">
        <f>D24+D25</f>
        <v>128565.8</v>
      </c>
      <c r="E23" s="11">
        <f>E24+E25</f>
        <v>72145.960459999988</v>
      </c>
      <c r="F23" s="10">
        <f>F24+F25</f>
        <v>72145960.459999993</v>
      </c>
      <c r="G23" s="10">
        <f>E23-D23</f>
        <v>-56419.839540000015</v>
      </c>
      <c r="H23" s="8">
        <f>E23/D23%</f>
        <v>56.115981435187258</v>
      </c>
    </row>
    <row r="24" spans="1:8" ht="31.5" x14ac:dyDescent="0.25">
      <c r="A24" s="15" t="s">
        <v>6</v>
      </c>
      <c r="B24" s="14" t="s">
        <v>5</v>
      </c>
      <c r="C24" s="12">
        <f>46536+62085.9+5170.7</f>
        <v>113792.59999999999</v>
      </c>
      <c r="D24" s="12">
        <v>114522.3</v>
      </c>
      <c r="E24" s="11">
        <f>F24/1000</f>
        <v>71934.556099999987</v>
      </c>
      <c r="F24" s="10">
        <v>71934556.099999994</v>
      </c>
      <c r="G24" s="10">
        <f>E24-D24</f>
        <v>-42587.743900000016</v>
      </c>
      <c r="H24" s="8">
        <f>E24/D24%</f>
        <v>62.812706433594144</v>
      </c>
    </row>
    <row r="25" spans="1:8" ht="63" x14ac:dyDescent="0.25">
      <c r="A25" s="15" t="s">
        <v>4</v>
      </c>
      <c r="B25" s="14" t="s">
        <v>3</v>
      </c>
      <c r="C25" s="12">
        <v>4043.5</v>
      </c>
      <c r="D25" s="12">
        <v>14043.5</v>
      </c>
      <c r="E25" s="11">
        <f>F25/1000</f>
        <v>211.40436</v>
      </c>
      <c r="F25" s="10">
        <v>211404.36</v>
      </c>
      <c r="G25" s="10">
        <f>E25-D25</f>
        <v>-13832.09564</v>
      </c>
      <c r="H25" s="8">
        <f>E25/D25%</f>
        <v>1.505353793569979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53139</v>
      </c>
      <c r="E26" s="11">
        <f>F26/1000</f>
        <v>598.48318999999992</v>
      </c>
      <c r="F26" s="10">
        <v>598483.18999999994</v>
      </c>
      <c r="G26" s="10">
        <f>E26-D26</f>
        <v>-52540.516810000001</v>
      </c>
      <c r="H26" s="8">
        <f>E26/D26%</f>
        <v>1.1262597903611282</v>
      </c>
    </row>
    <row r="27" spans="1:8" customFormat="1" x14ac:dyDescent="0.25">
      <c r="A27" s="30" t="s">
        <v>0</v>
      </c>
      <c r="B27" s="31" t="s">
        <v>47</v>
      </c>
      <c r="C27" s="32" t="s">
        <v>40</v>
      </c>
      <c r="D27" s="33" t="s">
        <v>40</v>
      </c>
      <c r="E27" s="34">
        <f>F27/1000</f>
        <v>29901.657760000006</v>
      </c>
      <c r="F27" s="35">
        <f>SUM(F9-F21)</f>
        <v>29901657.760000005</v>
      </c>
      <c r="G27" s="36" t="s">
        <v>40</v>
      </c>
      <c r="H27" s="37" t="s">
        <v>40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2025-09-16T22:10:41Z</dcterms:modified>
</cp:coreProperties>
</file>