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ryukov\Documents\ЮРИСТ\Решения 2001-2029 гг\решения 2024-2029 (восьмого созыва)\31-е заседание № 164 от 10.06.2026\№ 164 от 10.06.2026 Поправки в бюджет\"/>
    </mc:Choice>
  </mc:AlternateContent>
  <bookViews>
    <workbookView xWindow="-120" yWindow="-120" windowWidth="29040" windowHeight="15840"/>
  </bookViews>
  <sheets>
    <sheet name="Приложение 1" sheetId="2" r:id="rId1"/>
  </sheets>
  <definedNames>
    <definedName name="_xlnm.Print_Titles" localSheetId="0">'Приложение 1'!$15:$15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2" l="1"/>
  <c r="G50" i="2"/>
  <c r="G51" i="2"/>
  <c r="G54" i="2" l="1"/>
  <c r="G53" i="2" s="1"/>
  <c r="G63" i="2"/>
  <c r="H59" i="2"/>
  <c r="I59" i="2"/>
  <c r="H61" i="2"/>
  <c r="I61" i="2"/>
  <c r="G61" i="2"/>
  <c r="G59" i="2"/>
  <c r="H54" i="2" l="1"/>
  <c r="I54" i="2"/>
  <c r="H44" i="2" l="1"/>
  <c r="I44" i="2"/>
  <c r="G44" i="2"/>
  <c r="H41" i="2" l="1"/>
  <c r="I41" i="2"/>
  <c r="G41" i="2"/>
  <c r="H33" i="2"/>
  <c r="I33" i="2"/>
  <c r="G33" i="2"/>
  <c r="H21" i="2"/>
  <c r="I21" i="2"/>
  <c r="G21" i="2"/>
  <c r="H25" i="2" l="1"/>
  <c r="I25" i="2"/>
  <c r="G25" i="2"/>
  <c r="G17" i="2" l="1"/>
  <c r="G19" i="2" l="1"/>
  <c r="G30" i="2"/>
  <c r="H53" i="2"/>
  <c r="I53" i="2"/>
  <c r="H38" i="2"/>
  <c r="I38" i="2"/>
  <c r="G38" i="2"/>
  <c r="H30" i="2"/>
  <c r="I30" i="2"/>
  <c r="G67" i="2" l="1"/>
  <c r="H19" i="2"/>
  <c r="I19" i="2"/>
  <c r="H17" i="2"/>
  <c r="H16" i="2" s="1"/>
  <c r="H67" i="2" s="1"/>
  <c r="I17" i="2"/>
  <c r="I16" i="2" s="1"/>
  <c r="I67" i="2" s="1"/>
</calcChain>
</file>

<file path=xl/sharedStrings.xml><?xml version="1.0" encoding="utf-8"?>
<sst xmlns="http://schemas.openxmlformats.org/spreadsheetml/2006/main" count="329" uniqueCount="108">
  <si>
    <t>Наименование</t>
  </si>
  <si>
    <t>Прогноз поступления доходов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</si>
  <si>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</si>
  <si>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</si>
  <si>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</si>
  <si>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</si>
  <si>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</si>
  <si>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</si>
  <si>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</si>
  <si>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</si>
  <si>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</si>
  <si>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НАЛОГИ НА ИМУЩЕСТВО</t>
  </si>
  <si>
    <t>Налог на имущество физических лиц</t>
  </si>
  <si>
    <t>Налог на имущество организаций</t>
  </si>
  <si>
    <t>ГОСУДАРСТВЕННАЯ ПОШЛИНА</t>
  </si>
  <si>
    <t xml:space="preserve">Государственная пошлина по делам, рассматриваемым в судах общей юрисдикции, мировыми судьями </t>
  </si>
  <si>
    <t>Государственная пошлина за государственную регистрацию, а также за совершение прочих юридически значимых действий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</si>
  <si>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</si>
  <si>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</si>
  <si>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</si>
  <si>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</si>
  <si>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ОКАЗАНИЯ ПЛАТНЫХ УСЛУГ И КОМПЕНСАЦИИ ЗАТРАТ ГОСУДАРСТВА</t>
  </si>
  <si>
    <t>Доходы от оказания платных услуг (работ)</t>
  </si>
  <si>
    <t>Доходы от компенсации затрат государства</t>
  </si>
  <si>
    <t>ДОХОДЫ ОТ ПРОДАЖИ МАТЕРИАЛЬНЫХ И НЕМАТЕРИАЛЬНЫХ АКТИВОВ</t>
  </si>
  <si>
    <t>Доходы от продажи земельных участков, находящихся в государственной и муниципальной собственности</t>
  </si>
  <si>
    <t>ШТРАФЫ, САНКЦИИ, ВОЗМЕЩЕНИЕ УЩЕРБА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</si>
  <si>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</si>
  <si>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</si>
  <si>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</si>
  <si>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</si>
  <si>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</si>
  <si>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тыс. рублей</t>
  </si>
  <si>
    <t>01</t>
  </si>
  <si>
    <t>03</t>
  </si>
  <si>
    <t>05</t>
  </si>
  <si>
    <t>06</t>
  </si>
  <si>
    <t>02</t>
  </si>
  <si>
    <t>00</t>
  </si>
  <si>
    <t>группа</t>
  </si>
  <si>
    <t>подгруппа</t>
  </si>
  <si>
    <t>статья</t>
  </si>
  <si>
    <t>1</t>
  </si>
  <si>
    <t>04</t>
  </si>
  <si>
    <t>07</t>
  </si>
  <si>
    <t>08</t>
  </si>
  <si>
    <t>11</t>
  </si>
  <si>
    <t>09</t>
  </si>
  <si>
    <t>2</t>
  </si>
  <si>
    <t>13</t>
  </si>
  <si>
    <t>14</t>
  </si>
  <si>
    <t>16</t>
  </si>
  <si>
    <t>30</t>
  </si>
  <si>
    <t>20</t>
  </si>
  <si>
    <t>40</t>
  </si>
  <si>
    <t>Код вида доходов бюджета</t>
  </si>
  <si>
    <t>подстатья</t>
  </si>
  <si>
    <t>элемент</t>
  </si>
  <si>
    <t>000</t>
  </si>
  <si>
    <t>010</t>
  </si>
  <si>
    <t>040</t>
  </si>
  <si>
    <t>070</t>
  </si>
  <si>
    <t xml:space="preserve"> по видам доходов бюджета классификации доходов бюджетов </t>
  </si>
  <si>
    <t>Административные штрафы, установленные законами субъектов Российской Федерации об административных правонарушениях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</si>
  <si>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</si>
  <si>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Административные штрафы, установленные Кодексом Российской Федерации об административных правонарушениях</t>
  </si>
  <si>
    <t>Транспортный налог</t>
  </si>
  <si>
    <t xml:space="preserve">Земельный налог </t>
  </si>
  <si>
    <t>Приложение 1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</si>
  <si>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</si>
  <si>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300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</si>
  <si>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</si>
  <si>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2026 год</t>
  </si>
  <si>
    <t>Платежи, уплачиваемые в целях возмещения вреда</t>
  </si>
  <si>
    <t>2027 год</t>
  </si>
  <si>
    <t>бюджетной системы Российской Федерации на 2026 год и на плановый период 2027 и 2028 годов</t>
  </si>
  <si>
    <t>2028 год</t>
  </si>
  <si>
    <t>Платежи в целях возмещения причиненного ущерба (убытков)</t>
  </si>
  <si>
    <t>10</t>
  </si>
  <si>
    <t>Всего доходов</t>
  </si>
  <si>
    <t xml:space="preserve">к решению Собрания муниципального </t>
  </si>
  <si>
    <t xml:space="preserve">образования Ногликский муниципальный </t>
  </si>
  <si>
    <t>округ Сахалинской области "О бюджете</t>
  </si>
  <si>
    <t xml:space="preserve"> муниципального образования Ногликский</t>
  </si>
  <si>
    <t xml:space="preserve"> муниципальный округ Сахалинской области</t>
  </si>
  <si>
    <t xml:space="preserve"> на 2026 год и на плановый период 2027 и 2028 годов"</t>
  </si>
  <si>
    <t xml:space="preserve">от 04  декабря 2025 № 110 </t>
  </si>
  <si>
    <t>Дотации бюджетам бюджетной системы Российской Федерации</t>
  </si>
  <si>
    <t>ПРОЧИЕ БЕЗВОЗМЕЗДНЫЕ ПОСТУПЛЕНИЯ</t>
  </si>
  <si>
    <t>Прочие безвозмездные поступления в бюджеты муниципальных округов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</si>
  <si>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</si>
  <si>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18</t>
  </si>
  <si>
    <t>ВОЗВРАТ ОСТАТКОВ СУБСИДИЙ, СУБВЕНЦИЙ И ИНЫХ МЕЖБЮДЖЕТНЫХ ТРАНСФЕРТОВ, ИМЕЮЩИХ ЦЕЛЕВОЕ НАЗНАЧЕНИЕ, ПРОШЛЫХ ЛЕТ</t>
  </si>
  <si>
    <t>19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</si>
  <si>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</si>
  <si>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25</t>
  </si>
  <si>
    <t>304</t>
  </si>
  <si>
    <t>Возврат остатков субсидий на софинансирование капитальных вложений в объекты муниципальной собственности из бюджетов муниципальных округов</t>
  </si>
  <si>
    <t>27</t>
  </si>
  <si>
    <t>60</t>
  </si>
  <si>
    <t>Доходы бюджетов муниципальных округов от возврата бюджетными учреждениями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</si>
  <si>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</si>
  <si>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ПРОЧИЕ НЕНАЛОГОВЫЕ ДОХОДЫ</t>
  </si>
  <si>
    <t>17</t>
  </si>
  <si>
    <t>Инициативные платежи</t>
  </si>
  <si>
    <t>15</t>
  </si>
  <si>
    <t>Инициативные платежи, зачисляемые в бюджеты муниципальных округов</t>
  </si>
  <si>
    <t>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</si>
</sst>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justify"/>
    </xf>
    <xf numFmtId="0" fontId="1" fillId="0" borderId="1" xfId="0" applyFont="1" applyBorder="1" applyAlignment="1">
      <alignment horizontal="justify" vertical="top" wrapText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right" vertical="top"/>
    </xf>
    <xf numFmtId="0" fontId="1" fillId="2" borderId="1" xfId="0" applyFont="1" applyFill="1" applyBorder="1" applyAlignment="1">
      <alignment horizontal="justify" vertical="top" wrapText="1"/>
    </xf>
    <xf numFmtId="49" fontId="1" fillId="2" borderId="1" xfId="0" applyNumberFormat="1" applyFont="1" applyFill="1" applyBorder="1" applyAlignment="1">
      <alignment horizontal="center" vertical="top"/>
    </xf>
    <xf numFmtId="0" fontId="6" fillId="3" borderId="0" xfId="0" applyFont="1" applyFill="1" applyAlignment="1">
      <alignment horizontal="left"/>
    </xf>
    <xf numFmtId="0" fontId="6" fillId="3" borderId="0" xfId="1" applyFont="1" applyFill="1" applyAlignment="1">
      <alignment horizontal="right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zoomScaleNormal="100" workbookViewId="0">
      <selection activeCell="X63" sqref="X63"/>
    </sheetView>
  </sheetViews>
  <sheetFormatPr defaultColWidth="9.140625" defaultRowHeight="15.75" x14ac:dyDescent="0.25"/>
  <cols>
    <col min="1" max="1" width="47.5703125" style="8" customWidth="1"/>
    <col min="2" max="2" width="7.7109375" style="1" customWidth="1"/>
    <col min="3" max="3" width="11.28515625" style="1" customWidth="1"/>
    <col min="4" max="4" width="7.85546875" style="1" customWidth="1"/>
    <col min="5" max="5" width="10.42578125" style="1" customWidth="1"/>
    <col min="6" max="6" width="9" style="1" customWidth="1"/>
    <col min="7" max="8" width="12.28515625" style="1" customWidth="1"/>
    <col min="9" max="9" width="12.7109375" style="1" customWidth="1"/>
    <col min="10" max="10" width="9.140625" style="1" customWidth="1"/>
    <col min="11" max="16384" width="9.140625" style="1"/>
  </cols>
  <sheetData>
    <row r="1" spans="1:9" x14ac:dyDescent="0.25">
      <c r="A1" s="24" t="s">
        <v>68</v>
      </c>
      <c r="B1" s="24"/>
      <c r="C1" s="24"/>
      <c r="D1" s="24"/>
      <c r="E1" s="24"/>
      <c r="F1" s="24"/>
      <c r="G1" s="24"/>
      <c r="H1" s="24"/>
      <c r="I1" s="24"/>
    </row>
    <row r="2" spans="1:9" s="16" customFormat="1" x14ac:dyDescent="0.25">
      <c r="A2" s="17" t="s">
        <v>80</v>
      </c>
      <c r="B2" s="17"/>
      <c r="C2" s="17"/>
      <c r="D2" s="17"/>
      <c r="E2" s="17"/>
      <c r="F2" s="17"/>
      <c r="G2" s="17"/>
      <c r="H2" s="17"/>
      <c r="I2" s="17"/>
    </row>
    <row r="3" spans="1:9" s="16" customFormat="1" x14ac:dyDescent="0.25">
      <c r="A3" s="17" t="s">
        <v>81</v>
      </c>
      <c r="B3" s="17"/>
      <c r="C3" s="17"/>
      <c r="D3" s="17"/>
      <c r="E3" s="17"/>
      <c r="F3" s="17"/>
      <c r="G3" s="17"/>
      <c r="H3" s="17"/>
      <c r="I3" s="17"/>
    </row>
    <row r="4" spans="1:9" s="16" customFormat="1" x14ac:dyDescent="0.25">
      <c r="A4" s="17" t="s">
        <v>82</v>
      </c>
      <c r="B4" s="17"/>
      <c r="C4" s="17"/>
      <c r="D4" s="17"/>
      <c r="E4" s="17"/>
      <c r="F4" s="17"/>
      <c r="G4" s="17"/>
      <c r="H4" s="17"/>
      <c r="I4" s="17"/>
    </row>
    <row r="5" spans="1:9" s="16" customFormat="1" x14ac:dyDescent="0.25">
      <c r="A5" s="17" t="s">
        <v>83</v>
      </c>
      <c r="B5" s="17"/>
      <c r="C5" s="17"/>
      <c r="D5" s="17"/>
      <c r="E5" s="17"/>
      <c r="F5" s="17"/>
      <c r="G5" s="17"/>
      <c r="H5" s="17"/>
      <c r="I5" s="17"/>
    </row>
    <row r="6" spans="1:9" s="16" customFormat="1" x14ac:dyDescent="0.25">
      <c r="A6" s="17" t="s">
        <v>84</v>
      </c>
      <c r="B6" s="17"/>
      <c r="C6" s="17"/>
      <c r="D6" s="17"/>
      <c r="E6" s="17"/>
      <c r="F6" s="17"/>
      <c r="G6" s="17"/>
      <c r="H6" s="17"/>
      <c r="I6" s="17"/>
    </row>
    <row r="7" spans="1:9" s="16" customFormat="1" ht="15.75" customHeight="1" x14ac:dyDescent="0.25">
      <c r="A7" s="17" t="s">
        <v>85</v>
      </c>
      <c r="B7" s="17"/>
      <c r="C7" s="17"/>
      <c r="D7" s="17"/>
      <c r="E7" s="17"/>
      <c r="F7" s="17"/>
      <c r="G7" s="17"/>
      <c r="H7" s="17"/>
      <c r="I7" s="17"/>
    </row>
    <row r="8" spans="1:9" s="16" customFormat="1" x14ac:dyDescent="0.25">
      <c r="A8" s="17" t="s">
        <v>86</v>
      </c>
      <c r="B8" s="17"/>
      <c r="C8" s="17"/>
      <c r="D8" s="17"/>
      <c r="E8" s="17"/>
      <c r="F8" s="17"/>
      <c r="G8" s="17"/>
      <c r="H8" s="17"/>
      <c r="I8" s="17"/>
    </row>
    <row r="9" spans="1:9" ht="41.25" customHeight="1" x14ac:dyDescent="0.25">
      <c r="A9" s="21" t="s">
        <v>1</v>
      </c>
      <c r="B9" s="21"/>
      <c r="C9" s="21"/>
      <c r="D9" s="21"/>
      <c r="E9" s="21"/>
      <c r="F9" s="21"/>
      <c r="G9" s="21"/>
      <c r="H9" s="21"/>
      <c r="I9" s="21"/>
    </row>
    <row r="10" spans="1:9" s="3" customFormat="1" ht="18" customHeight="1" x14ac:dyDescent="0.25">
      <c r="A10" s="22" t="s">
        <v>62</v>
      </c>
      <c r="B10" s="22"/>
      <c r="C10" s="22"/>
      <c r="D10" s="22"/>
      <c r="E10" s="22"/>
      <c r="F10" s="22"/>
      <c r="G10" s="22"/>
      <c r="H10" s="22"/>
      <c r="I10" s="22"/>
    </row>
    <row r="11" spans="1:9" s="3" customFormat="1" ht="19.5" customHeight="1" x14ac:dyDescent="0.25">
      <c r="A11" s="22" t="s">
        <v>75</v>
      </c>
      <c r="B11" s="22"/>
      <c r="C11" s="22"/>
      <c r="D11" s="22"/>
      <c r="E11" s="22"/>
      <c r="F11" s="22"/>
      <c r="G11" s="22"/>
      <c r="H11" s="22"/>
      <c r="I11" s="22"/>
    </row>
    <row r="12" spans="1:9" ht="22.5" customHeight="1" x14ac:dyDescent="0.25">
      <c r="A12" s="23" t="s">
        <v>32</v>
      </c>
      <c r="B12" s="23"/>
      <c r="C12" s="23"/>
      <c r="D12" s="23"/>
      <c r="E12" s="23"/>
      <c r="F12" s="23"/>
      <c r="G12" s="23"/>
      <c r="H12" s="23"/>
      <c r="I12" s="23"/>
    </row>
    <row r="13" spans="1:9" s="4" customFormat="1" ht="20.25" customHeight="1" x14ac:dyDescent="0.25">
      <c r="A13" s="19" t="s">
        <v>0</v>
      </c>
      <c r="B13" s="19" t="s">
        <v>55</v>
      </c>
      <c r="C13" s="19"/>
      <c r="D13" s="19"/>
      <c r="E13" s="19"/>
      <c r="F13" s="19"/>
      <c r="G13" s="20" t="s">
        <v>1</v>
      </c>
      <c r="H13" s="20"/>
      <c r="I13" s="20"/>
    </row>
    <row r="14" spans="1:9" s="4" customFormat="1" ht="21.75" customHeight="1" x14ac:dyDescent="0.25">
      <c r="A14" s="19"/>
      <c r="B14" s="6" t="s">
        <v>39</v>
      </c>
      <c r="C14" s="6" t="s">
        <v>40</v>
      </c>
      <c r="D14" s="6" t="s">
        <v>41</v>
      </c>
      <c r="E14" s="6" t="s">
        <v>56</v>
      </c>
      <c r="F14" s="6" t="s">
        <v>57</v>
      </c>
      <c r="G14" s="6" t="s">
        <v>72</v>
      </c>
      <c r="H14" s="6" t="s">
        <v>74</v>
      </c>
      <c r="I14" s="6" t="s">
        <v>76</v>
      </c>
    </row>
    <row r="15" spans="1:9" s="5" customFormat="1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  <c r="H15" s="6">
        <v>8</v>
      </c>
      <c r="I15" s="6">
        <v>9</v>
      </c>
    </row>
    <row r="16" spans="1:9" ht="24" customHeight="1" x14ac:dyDescent="0.25">
      <c r="A16" s="9" t="s">
        <v>2</v>
      </c>
      <c r="B16" s="10" t="s">
        <v>42</v>
      </c>
      <c r="C16" s="10" t="s">
        <v>38</v>
      </c>
      <c r="D16" s="10" t="s">
        <v>38</v>
      </c>
      <c r="E16" s="10" t="s">
        <v>58</v>
      </c>
      <c r="F16" s="10" t="s">
        <v>38</v>
      </c>
      <c r="G16" s="11">
        <f>G17+G19+G21+G25+G30+G33+G38+G41+G44+G50</f>
        <v>1871306.8</v>
      </c>
      <c r="H16" s="11">
        <f t="shared" ref="H16:I16" si="0">H17+H19+H21+H25+H30+H33+H38+H41+H44</f>
        <v>1847381.8</v>
      </c>
      <c r="I16" s="11">
        <f t="shared" si="0"/>
        <v>1936163.2000000002</v>
      </c>
    </row>
    <row r="17" spans="1:9" x14ac:dyDescent="0.25">
      <c r="A17" s="9" t="s">
        <v>3</v>
      </c>
      <c r="B17" s="10" t="s">
        <v>42</v>
      </c>
      <c r="C17" s="10" t="s">
        <v>33</v>
      </c>
      <c r="D17" s="10" t="s">
        <v>38</v>
      </c>
      <c r="E17" s="10" t="s">
        <v>58</v>
      </c>
      <c r="F17" s="10" t="s">
        <v>38</v>
      </c>
      <c r="G17" s="11">
        <f>G18</f>
        <v>1536143</v>
      </c>
      <c r="H17" s="11">
        <f t="shared" ref="H17:I17" si="1">H18</f>
        <v>1489987</v>
      </c>
      <c r="I17" s="11">
        <f t="shared" si="1"/>
        <v>1565976</v>
      </c>
    </row>
    <row r="18" spans="1:9" x14ac:dyDescent="0.25">
      <c r="A18" s="9" t="s">
        <v>4</v>
      </c>
      <c r="B18" s="10">
        <v>1</v>
      </c>
      <c r="C18" s="10" t="s">
        <v>33</v>
      </c>
      <c r="D18" s="10" t="s">
        <v>37</v>
      </c>
      <c r="E18" s="10" t="s">
        <v>58</v>
      </c>
      <c r="F18" s="10" t="s">
        <v>33</v>
      </c>
      <c r="G18" s="11">
        <v>1536143</v>
      </c>
      <c r="H18" s="11">
        <v>1489987</v>
      </c>
      <c r="I18" s="11">
        <v>1565976</v>
      </c>
    </row>
    <row r="19" spans="1:9" ht="54" customHeight="1" x14ac:dyDescent="0.25">
      <c r="A19" s="9" t="s">
        <v>5</v>
      </c>
      <c r="B19" s="10" t="s">
        <v>42</v>
      </c>
      <c r="C19" s="10" t="s">
        <v>34</v>
      </c>
      <c r="D19" s="10" t="s">
        <v>38</v>
      </c>
      <c r="E19" s="10" t="s">
        <v>58</v>
      </c>
      <c r="F19" s="10" t="s">
        <v>38</v>
      </c>
      <c r="G19" s="11">
        <f>G20</f>
        <v>13772.6</v>
      </c>
      <c r="H19" s="11">
        <f t="shared" ref="H19:I19" si="2">H20</f>
        <v>17795.599999999999</v>
      </c>
      <c r="I19" s="11">
        <f t="shared" si="2"/>
        <v>18517.400000000001</v>
      </c>
    </row>
    <row r="20" spans="1:9" ht="47.25" x14ac:dyDescent="0.25">
      <c r="A20" s="9" t="s">
        <v>6</v>
      </c>
      <c r="B20" s="10" t="s">
        <v>42</v>
      </c>
      <c r="C20" s="10" t="s">
        <v>34</v>
      </c>
      <c r="D20" s="10" t="s">
        <v>37</v>
      </c>
      <c r="E20" s="10" t="s">
        <v>58</v>
      </c>
      <c r="F20" s="10" t="s">
        <v>33</v>
      </c>
      <c r="G20" s="11">
        <v>13772.6</v>
      </c>
      <c r="H20" s="11">
        <v>17795.599999999999</v>
      </c>
      <c r="I20" s="11">
        <v>18517.400000000001</v>
      </c>
    </row>
    <row r="21" spans="1:9" x14ac:dyDescent="0.25">
      <c r="A21" s="9" t="s">
        <v>7</v>
      </c>
      <c r="B21" s="10" t="s">
        <v>42</v>
      </c>
      <c r="C21" s="10" t="s">
        <v>35</v>
      </c>
      <c r="D21" s="10" t="s">
        <v>38</v>
      </c>
      <c r="E21" s="10" t="s">
        <v>58</v>
      </c>
      <c r="F21" s="10" t="s">
        <v>38</v>
      </c>
      <c r="G21" s="11">
        <f>G22+G23+G24</f>
        <v>120856</v>
      </c>
      <c r="H21" s="11">
        <f t="shared" ref="H21:I21" si="3">H22+H23+H24</f>
        <v>110911</v>
      </c>
      <c r="I21" s="11">
        <f t="shared" si="3"/>
        <v>114980</v>
      </c>
    </row>
    <row r="22" spans="1:9" ht="31.5" x14ac:dyDescent="0.25">
      <c r="A22" s="9" t="s">
        <v>8</v>
      </c>
      <c r="B22" s="12" t="s">
        <v>42</v>
      </c>
      <c r="C22" s="12" t="s">
        <v>35</v>
      </c>
      <c r="D22" s="12" t="s">
        <v>33</v>
      </c>
      <c r="E22" s="12" t="s">
        <v>58</v>
      </c>
      <c r="F22" s="12" t="s">
        <v>38</v>
      </c>
      <c r="G22" s="13">
        <v>113643</v>
      </c>
      <c r="H22" s="13">
        <v>98422</v>
      </c>
      <c r="I22" s="13">
        <v>102359</v>
      </c>
    </row>
    <row r="23" spans="1:9" x14ac:dyDescent="0.25">
      <c r="A23" s="9" t="s">
        <v>9</v>
      </c>
      <c r="B23" s="10" t="s">
        <v>42</v>
      </c>
      <c r="C23" s="10" t="s">
        <v>35</v>
      </c>
      <c r="D23" s="10" t="s">
        <v>34</v>
      </c>
      <c r="E23" s="10" t="s">
        <v>58</v>
      </c>
      <c r="F23" s="10" t="s">
        <v>33</v>
      </c>
      <c r="G23" s="13">
        <v>256</v>
      </c>
      <c r="H23" s="13">
        <v>267</v>
      </c>
      <c r="I23" s="13">
        <v>277</v>
      </c>
    </row>
    <row r="24" spans="1:9" ht="31.5" x14ac:dyDescent="0.25">
      <c r="A24" s="9" t="s">
        <v>10</v>
      </c>
      <c r="B24" s="10" t="s">
        <v>42</v>
      </c>
      <c r="C24" s="10" t="s">
        <v>35</v>
      </c>
      <c r="D24" s="10" t="s">
        <v>43</v>
      </c>
      <c r="E24" s="10" t="s">
        <v>58</v>
      </c>
      <c r="F24" s="10" t="s">
        <v>37</v>
      </c>
      <c r="G24" s="13">
        <v>6957</v>
      </c>
      <c r="H24" s="13">
        <v>12222</v>
      </c>
      <c r="I24" s="13">
        <v>12344</v>
      </c>
    </row>
    <row r="25" spans="1:9" x14ac:dyDescent="0.25">
      <c r="A25" s="9" t="s">
        <v>11</v>
      </c>
      <c r="B25" s="10" t="s">
        <v>42</v>
      </c>
      <c r="C25" s="10" t="s">
        <v>36</v>
      </c>
      <c r="D25" s="10" t="s">
        <v>38</v>
      </c>
      <c r="E25" s="10" t="s">
        <v>58</v>
      </c>
      <c r="F25" s="10" t="s">
        <v>38</v>
      </c>
      <c r="G25" s="11">
        <f>G26+G27+G28+G29</f>
        <v>141647</v>
      </c>
      <c r="H25" s="11">
        <f t="shared" ref="H25:I25" si="4">H26+H27+H28+H29</f>
        <v>158898</v>
      </c>
      <c r="I25" s="11">
        <f t="shared" si="4"/>
        <v>164814</v>
      </c>
    </row>
    <row r="26" spans="1:9" x14ac:dyDescent="0.25">
      <c r="A26" s="9" t="s">
        <v>12</v>
      </c>
      <c r="B26" s="10" t="s">
        <v>42</v>
      </c>
      <c r="C26" s="10" t="s">
        <v>36</v>
      </c>
      <c r="D26" s="10" t="s">
        <v>33</v>
      </c>
      <c r="E26" s="10" t="s">
        <v>58</v>
      </c>
      <c r="F26" s="10" t="s">
        <v>38</v>
      </c>
      <c r="G26" s="11">
        <v>5411</v>
      </c>
      <c r="H26" s="11">
        <v>5477</v>
      </c>
      <c r="I26" s="11">
        <v>5543</v>
      </c>
    </row>
    <row r="27" spans="1:9" x14ac:dyDescent="0.25">
      <c r="A27" s="9" t="s">
        <v>13</v>
      </c>
      <c r="B27" s="10" t="s">
        <v>42</v>
      </c>
      <c r="C27" s="10" t="s">
        <v>36</v>
      </c>
      <c r="D27" s="10" t="s">
        <v>37</v>
      </c>
      <c r="E27" s="10" t="s">
        <v>58</v>
      </c>
      <c r="F27" s="10" t="s">
        <v>37</v>
      </c>
      <c r="G27" s="11">
        <v>93277</v>
      </c>
      <c r="H27" s="11">
        <v>109467</v>
      </c>
      <c r="I27" s="11">
        <v>114286</v>
      </c>
    </row>
    <row r="28" spans="1:9" x14ac:dyDescent="0.25">
      <c r="A28" s="9" t="s">
        <v>66</v>
      </c>
      <c r="B28" s="12" t="s">
        <v>42</v>
      </c>
      <c r="C28" s="12" t="s">
        <v>36</v>
      </c>
      <c r="D28" s="12" t="s">
        <v>43</v>
      </c>
      <c r="E28" s="12" t="s">
        <v>58</v>
      </c>
      <c r="F28" s="12" t="s">
        <v>37</v>
      </c>
      <c r="G28" s="11">
        <v>26353</v>
      </c>
      <c r="H28" s="11">
        <v>26949</v>
      </c>
      <c r="I28" s="11">
        <v>27571</v>
      </c>
    </row>
    <row r="29" spans="1:9" x14ac:dyDescent="0.25">
      <c r="A29" s="9" t="s">
        <v>67</v>
      </c>
      <c r="B29" s="12" t="s">
        <v>42</v>
      </c>
      <c r="C29" s="12" t="s">
        <v>36</v>
      </c>
      <c r="D29" s="12" t="s">
        <v>36</v>
      </c>
      <c r="E29" s="12" t="s">
        <v>58</v>
      </c>
      <c r="F29" s="12" t="s">
        <v>38</v>
      </c>
      <c r="G29" s="11">
        <v>16606</v>
      </c>
      <c r="H29" s="11">
        <v>17005</v>
      </c>
      <c r="I29" s="11">
        <v>17414</v>
      </c>
    </row>
    <row r="30" spans="1:9" x14ac:dyDescent="0.25">
      <c r="A30" s="9" t="s">
        <v>14</v>
      </c>
      <c r="B30" s="10" t="s">
        <v>42</v>
      </c>
      <c r="C30" s="10" t="s">
        <v>45</v>
      </c>
      <c r="D30" s="10" t="s">
        <v>38</v>
      </c>
      <c r="E30" s="10" t="s">
        <v>58</v>
      </c>
      <c r="F30" s="10" t="s">
        <v>38</v>
      </c>
      <c r="G30" s="11">
        <f>G31+G32</f>
        <v>8303</v>
      </c>
      <c r="H30" s="11">
        <f t="shared" ref="H30:I30" si="5">H31+H32</f>
        <v>8344</v>
      </c>
      <c r="I30" s="11">
        <f t="shared" si="5"/>
        <v>8386</v>
      </c>
    </row>
    <row r="31" spans="1:9" ht="47.25" x14ac:dyDescent="0.25">
      <c r="A31" s="9" t="s">
        <v>15</v>
      </c>
      <c r="B31" s="10" t="s">
        <v>42</v>
      </c>
      <c r="C31" s="10" t="s">
        <v>45</v>
      </c>
      <c r="D31" s="10" t="s">
        <v>34</v>
      </c>
      <c r="E31" s="10" t="s">
        <v>58</v>
      </c>
      <c r="F31" s="10" t="s">
        <v>33</v>
      </c>
      <c r="G31" s="13">
        <v>8303</v>
      </c>
      <c r="H31" s="13">
        <v>8344</v>
      </c>
      <c r="I31" s="13">
        <v>8386</v>
      </c>
    </row>
    <row r="32" spans="1:9" ht="50.25" hidden="1" customHeight="1" x14ac:dyDescent="0.25">
      <c r="A32" s="9" t="s">
        <v>16</v>
      </c>
      <c r="B32" s="10" t="s">
        <v>42</v>
      </c>
      <c r="C32" s="10" t="s">
        <v>45</v>
      </c>
      <c r="D32" s="10" t="s">
        <v>44</v>
      </c>
      <c r="E32" s="10" t="s">
        <v>58</v>
      </c>
      <c r="F32" s="10" t="s">
        <v>33</v>
      </c>
      <c r="G32" s="13">
        <v>0</v>
      </c>
      <c r="H32" s="13">
        <v>0</v>
      </c>
      <c r="I32" s="13">
        <v>0</v>
      </c>
    </row>
    <row r="33" spans="1:9" ht="63" x14ac:dyDescent="0.25">
      <c r="A33" s="9" t="s">
        <v>17</v>
      </c>
      <c r="B33" s="10" t="s">
        <v>42</v>
      </c>
      <c r="C33" s="10" t="s">
        <v>46</v>
      </c>
      <c r="D33" s="10" t="s">
        <v>38</v>
      </c>
      <c r="E33" s="10" t="s">
        <v>58</v>
      </c>
      <c r="F33" s="10" t="s">
        <v>38</v>
      </c>
      <c r="G33" s="11">
        <f>G34+G35+G36+G37</f>
        <v>45985.5</v>
      </c>
      <c r="H33" s="11">
        <f t="shared" ref="H33:I33" si="6">H34+H35+H36+H37</f>
        <v>50846.200000000004</v>
      </c>
      <c r="I33" s="11">
        <f t="shared" si="6"/>
        <v>52633.1</v>
      </c>
    </row>
    <row r="34" spans="1:9" ht="94.5" x14ac:dyDescent="0.25">
      <c r="A34" s="9" t="s">
        <v>18</v>
      </c>
      <c r="B34" s="10" t="s">
        <v>42</v>
      </c>
      <c r="C34" s="10" t="s">
        <v>46</v>
      </c>
      <c r="D34" s="10" t="s">
        <v>35</v>
      </c>
      <c r="E34" s="10" t="s">
        <v>59</v>
      </c>
      <c r="F34" s="10" t="s">
        <v>38</v>
      </c>
      <c r="G34" s="11">
        <v>39094.1</v>
      </c>
      <c r="H34" s="11">
        <v>43672.9</v>
      </c>
      <c r="I34" s="11">
        <v>45419.8</v>
      </c>
    </row>
    <row r="35" spans="1:9" ht="65.25" customHeight="1" x14ac:dyDescent="0.25">
      <c r="A35" s="9" t="s">
        <v>19</v>
      </c>
      <c r="B35" s="10" t="s">
        <v>42</v>
      </c>
      <c r="C35" s="10" t="s">
        <v>46</v>
      </c>
      <c r="D35" s="10" t="s">
        <v>35</v>
      </c>
      <c r="E35" s="10" t="s">
        <v>61</v>
      </c>
      <c r="F35" s="10" t="s">
        <v>38</v>
      </c>
      <c r="G35" s="11">
        <v>3293.1</v>
      </c>
      <c r="H35" s="11">
        <v>3431.4</v>
      </c>
      <c r="I35" s="11">
        <v>3322.2</v>
      </c>
    </row>
    <row r="36" spans="1:9" ht="65.25" customHeight="1" x14ac:dyDescent="0.25">
      <c r="A36" s="9" t="s">
        <v>69</v>
      </c>
      <c r="B36" s="10" t="s">
        <v>42</v>
      </c>
      <c r="C36" s="10" t="s">
        <v>46</v>
      </c>
      <c r="D36" s="10" t="s">
        <v>35</v>
      </c>
      <c r="E36" s="10" t="s">
        <v>70</v>
      </c>
      <c r="F36" s="10" t="s">
        <v>38</v>
      </c>
      <c r="G36" s="11">
        <v>1.4</v>
      </c>
      <c r="H36" s="11">
        <v>1.1000000000000001</v>
      </c>
      <c r="I36" s="11">
        <v>0.7</v>
      </c>
    </row>
    <row r="37" spans="1:9" ht="129" customHeight="1" x14ac:dyDescent="0.25">
      <c r="A37" s="9" t="s">
        <v>20</v>
      </c>
      <c r="B37" s="10" t="s">
        <v>42</v>
      </c>
      <c r="C37" s="10" t="s">
        <v>46</v>
      </c>
      <c r="D37" s="10" t="s">
        <v>47</v>
      </c>
      <c r="E37" s="10" t="s">
        <v>60</v>
      </c>
      <c r="F37" s="10" t="s">
        <v>38</v>
      </c>
      <c r="G37" s="11">
        <v>3596.9</v>
      </c>
      <c r="H37" s="11">
        <v>3740.8</v>
      </c>
      <c r="I37" s="11">
        <v>3890.4</v>
      </c>
    </row>
    <row r="38" spans="1:9" ht="47.25" x14ac:dyDescent="0.25">
      <c r="A38" s="9" t="s">
        <v>21</v>
      </c>
      <c r="B38" s="10" t="s">
        <v>42</v>
      </c>
      <c r="C38" s="10" t="s">
        <v>49</v>
      </c>
      <c r="D38" s="10" t="s">
        <v>38</v>
      </c>
      <c r="E38" s="10" t="s">
        <v>58</v>
      </c>
      <c r="F38" s="10" t="s">
        <v>38</v>
      </c>
      <c r="G38" s="11">
        <f>G39+G40</f>
        <v>723.8</v>
      </c>
      <c r="H38" s="11">
        <f t="shared" ref="H38:I38" si="7">H39+H40</f>
        <v>752.9</v>
      </c>
      <c r="I38" s="11">
        <f t="shared" si="7"/>
        <v>783.09999999999991</v>
      </c>
    </row>
    <row r="39" spans="1:9" x14ac:dyDescent="0.25">
      <c r="A39" s="9" t="s">
        <v>22</v>
      </c>
      <c r="B39" s="10" t="s">
        <v>42</v>
      </c>
      <c r="C39" s="10" t="s">
        <v>49</v>
      </c>
      <c r="D39" s="10" t="s">
        <v>33</v>
      </c>
      <c r="E39" s="10" t="s">
        <v>58</v>
      </c>
      <c r="F39" s="10" t="s">
        <v>38</v>
      </c>
      <c r="G39" s="11">
        <v>5.8</v>
      </c>
      <c r="H39" s="11">
        <v>6</v>
      </c>
      <c r="I39" s="11">
        <v>6.3</v>
      </c>
    </row>
    <row r="40" spans="1:9" x14ac:dyDescent="0.25">
      <c r="A40" s="9" t="s">
        <v>23</v>
      </c>
      <c r="B40" s="10" t="s">
        <v>42</v>
      </c>
      <c r="C40" s="10" t="s">
        <v>49</v>
      </c>
      <c r="D40" s="10" t="s">
        <v>37</v>
      </c>
      <c r="E40" s="10" t="s">
        <v>58</v>
      </c>
      <c r="F40" s="10" t="s">
        <v>38</v>
      </c>
      <c r="G40" s="11">
        <v>718</v>
      </c>
      <c r="H40" s="11">
        <v>746.9</v>
      </c>
      <c r="I40" s="11">
        <v>776.8</v>
      </c>
    </row>
    <row r="41" spans="1:9" ht="32.25" customHeight="1" x14ac:dyDescent="0.25">
      <c r="A41" s="9" t="s">
        <v>24</v>
      </c>
      <c r="B41" s="10" t="s">
        <v>42</v>
      </c>
      <c r="C41" s="10" t="s">
        <v>50</v>
      </c>
      <c r="D41" s="10" t="s">
        <v>38</v>
      </c>
      <c r="E41" s="10" t="s">
        <v>58</v>
      </c>
      <c r="F41" s="10" t="s">
        <v>38</v>
      </c>
      <c r="G41" s="11">
        <f>G42+G43</f>
        <v>1923.4</v>
      </c>
      <c r="H41" s="11">
        <f t="shared" ref="H41:I41" si="8">H42+H43</f>
        <v>0</v>
      </c>
      <c r="I41" s="11">
        <f t="shared" si="8"/>
        <v>0</v>
      </c>
    </row>
    <row r="42" spans="1:9" ht="129" customHeight="1" x14ac:dyDescent="0.25">
      <c r="A42" s="9" t="s">
        <v>71</v>
      </c>
      <c r="B42" s="10" t="s">
        <v>42</v>
      </c>
      <c r="C42" s="10" t="s">
        <v>50</v>
      </c>
      <c r="D42" s="10" t="s">
        <v>37</v>
      </c>
      <c r="E42" s="10" t="s">
        <v>58</v>
      </c>
      <c r="F42" s="10" t="s">
        <v>38</v>
      </c>
      <c r="G42" s="11">
        <v>350</v>
      </c>
      <c r="H42" s="11">
        <v>0</v>
      </c>
      <c r="I42" s="11">
        <v>0</v>
      </c>
    </row>
    <row r="43" spans="1:9" ht="47.25" x14ac:dyDescent="0.25">
      <c r="A43" s="9" t="s">
        <v>25</v>
      </c>
      <c r="B43" s="10" t="s">
        <v>42</v>
      </c>
      <c r="C43" s="10" t="s">
        <v>50</v>
      </c>
      <c r="D43" s="10" t="s">
        <v>36</v>
      </c>
      <c r="E43" s="10" t="s">
        <v>58</v>
      </c>
      <c r="F43" s="10" t="s">
        <v>38</v>
      </c>
      <c r="G43" s="11">
        <v>1573.4</v>
      </c>
      <c r="H43" s="11">
        <v>0</v>
      </c>
      <c r="I43" s="11">
        <v>0</v>
      </c>
    </row>
    <row r="44" spans="1:9" ht="31.5" x14ac:dyDescent="0.25">
      <c r="A44" s="9" t="s">
        <v>26</v>
      </c>
      <c r="B44" s="10" t="s">
        <v>42</v>
      </c>
      <c r="C44" s="10" t="s">
        <v>51</v>
      </c>
      <c r="D44" s="10" t="s">
        <v>38</v>
      </c>
      <c r="E44" s="10" t="s">
        <v>58</v>
      </c>
      <c r="F44" s="10" t="s">
        <v>38</v>
      </c>
      <c r="G44" s="11">
        <f>G45+G46+G47+G48+G49</f>
        <v>1914.3</v>
      </c>
      <c r="H44" s="11">
        <f t="shared" ref="H44:I44" si="9">H45+H46+H47+H48+H49</f>
        <v>9847.1000000000022</v>
      </c>
      <c r="I44" s="11">
        <f t="shared" si="9"/>
        <v>10073.6</v>
      </c>
    </row>
    <row r="45" spans="1:9" ht="47.25" x14ac:dyDescent="0.25">
      <c r="A45" s="9" t="s">
        <v>65</v>
      </c>
      <c r="B45" s="10" t="s">
        <v>42</v>
      </c>
      <c r="C45" s="10" t="s">
        <v>51</v>
      </c>
      <c r="D45" s="10" t="s">
        <v>33</v>
      </c>
      <c r="E45" s="10" t="s">
        <v>58</v>
      </c>
      <c r="F45" s="10" t="s">
        <v>33</v>
      </c>
      <c r="G45" s="11">
        <v>391.3</v>
      </c>
      <c r="H45" s="11">
        <v>329.2</v>
      </c>
      <c r="I45" s="11">
        <v>329.4</v>
      </c>
    </row>
    <row r="46" spans="1:9" ht="49.5" customHeight="1" x14ac:dyDescent="0.25">
      <c r="A46" s="9" t="s">
        <v>63</v>
      </c>
      <c r="B46" s="10" t="s">
        <v>42</v>
      </c>
      <c r="C46" s="10" t="s">
        <v>51</v>
      </c>
      <c r="D46" s="10" t="s">
        <v>37</v>
      </c>
      <c r="E46" s="10" t="s">
        <v>58</v>
      </c>
      <c r="F46" s="10" t="s">
        <v>37</v>
      </c>
      <c r="G46" s="13">
        <v>35</v>
      </c>
      <c r="H46" s="13">
        <v>17</v>
      </c>
      <c r="I46" s="13">
        <v>17.7</v>
      </c>
    </row>
    <row r="47" spans="1:9" ht="147.6" customHeight="1" x14ac:dyDescent="0.25">
      <c r="A47" s="9" t="s">
        <v>64</v>
      </c>
      <c r="B47" s="10" t="s">
        <v>42</v>
      </c>
      <c r="C47" s="10" t="s">
        <v>51</v>
      </c>
      <c r="D47" s="10" t="s">
        <v>44</v>
      </c>
      <c r="E47" s="10" t="s">
        <v>58</v>
      </c>
      <c r="F47" s="10" t="s">
        <v>38</v>
      </c>
      <c r="G47" s="13">
        <v>1377.8</v>
      </c>
      <c r="H47" s="13">
        <v>9096.7000000000007</v>
      </c>
      <c r="I47" s="13">
        <v>9305.9</v>
      </c>
    </row>
    <row r="48" spans="1:9" ht="31.5" x14ac:dyDescent="0.25">
      <c r="A48" s="9" t="s">
        <v>77</v>
      </c>
      <c r="B48" s="10" t="s">
        <v>42</v>
      </c>
      <c r="C48" s="10" t="s">
        <v>51</v>
      </c>
      <c r="D48" s="10" t="s">
        <v>78</v>
      </c>
      <c r="E48" s="10" t="s">
        <v>38</v>
      </c>
      <c r="F48" s="10" t="s">
        <v>38</v>
      </c>
      <c r="G48" s="13">
        <v>110.2</v>
      </c>
      <c r="H48" s="13">
        <v>35.200000000000003</v>
      </c>
      <c r="I48" s="13">
        <v>36.6</v>
      </c>
    </row>
    <row r="49" spans="1:9" ht="31.5" x14ac:dyDescent="0.25">
      <c r="A49" s="9" t="s">
        <v>73</v>
      </c>
      <c r="B49" s="10" t="s">
        <v>42</v>
      </c>
      <c r="C49" s="10" t="s">
        <v>51</v>
      </c>
      <c r="D49" s="10" t="s">
        <v>46</v>
      </c>
      <c r="E49" s="10" t="s">
        <v>58</v>
      </c>
      <c r="F49" s="10" t="s">
        <v>33</v>
      </c>
      <c r="G49" s="13">
        <v>0</v>
      </c>
      <c r="H49" s="13">
        <v>369</v>
      </c>
      <c r="I49" s="13">
        <v>384</v>
      </c>
    </row>
    <row r="50" spans="1:9" x14ac:dyDescent="0.25">
      <c r="A50" s="9" t="s">
        <v>102</v>
      </c>
      <c r="B50" s="10" t="s">
        <v>42</v>
      </c>
      <c r="C50" s="10" t="s">
        <v>103</v>
      </c>
      <c r="D50" s="10" t="s">
        <v>38</v>
      </c>
      <c r="E50" s="10" t="s">
        <v>58</v>
      </c>
      <c r="F50" s="10" t="s">
        <v>38</v>
      </c>
      <c r="G50" s="13">
        <f>G51</f>
        <v>38.200000000000003</v>
      </c>
      <c r="H50" s="13">
        <v>0</v>
      </c>
      <c r="I50" s="13">
        <v>0</v>
      </c>
    </row>
    <row r="51" spans="1:9" x14ac:dyDescent="0.25">
      <c r="A51" s="9" t="s">
        <v>104</v>
      </c>
      <c r="B51" s="10" t="s">
        <v>42</v>
      </c>
      <c r="C51" s="10" t="s">
        <v>103</v>
      </c>
      <c r="D51" s="10" t="s">
        <v>105</v>
      </c>
      <c r="E51" s="10" t="s">
        <v>58</v>
      </c>
      <c r="F51" s="10" t="s">
        <v>38</v>
      </c>
      <c r="G51" s="13">
        <f>G52</f>
        <v>38.200000000000003</v>
      </c>
      <c r="H51" s="13">
        <v>0</v>
      </c>
      <c r="I51" s="13">
        <v>0</v>
      </c>
    </row>
    <row r="52" spans="1:9" ht="31.5" x14ac:dyDescent="0.25">
      <c r="A52" s="9" t="s">
        <v>106</v>
      </c>
      <c r="B52" s="10" t="s">
        <v>42</v>
      </c>
      <c r="C52" s="10" t="s">
        <v>103</v>
      </c>
      <c r="D52" s="10" t="s">
        <v>105</v>
      </c>
      <c r="E52" s="10" t="s">
        <v>107</v>
      </c>
      <c r="F52" s="10" t="s">
        <v>50</v>
      </c>
      <c r="G52" s="13">
        <v>38.200000000000003</v>
      </c>
      <c r="H52" s="13">
        <v>0</v>
      </c>
      <c r="I52" s="13">
        <v>0</v>
      </c>
    </row>
    <row r="53" spans="1:9" x14ac:dyDescent="0.25">
      <c r="A53" s="9" t="s">
        <v>27</v>
      </c>
      <c r="B53" s="10" t="s">
        <v>48</v>
      </c>
      <c r="C53" s="10" t="s">
        <v>38</v>
      </c>
      <c r="D53" s="10" t="s">
        <v>38</v>
      </c>
      <c r="E53" s="10" t="s">
        <v>58</v>
      </c>
      <c r="F53" s="10" t="s">
        <v>38</v>
      </c>
      <c r="G53" s="11">
        <f>G54+G59+G61+G63</f>
        <v>1384387.2000000002</v>
      </c>
      <c r="H53" s="11">
        <f t="shared" ref="H53:I53" si="10">H54</f>
        <v>1358450.4000000001</v>
      </c>
      <c r="I53" s="11">
        <f t="shared" si="10"/>
        <v>2353175</v>
      </c>
    </row>
    <row r="54" spans="1:9" ht="47.25" x14ac:dyDescent="0.25">
      <c r="A54" s="14" t="s">
        <v>28</v>
      </c>
      <c r="B54" s="15" t="s">
        <v>48</v>
      </c>
      <c r="C54" s="15" t="s">
        <v>37</v>
      </c>
      <c r="D54" s="15" t="s">
        <v>38</v>
      </c>
      <c r="E54" s="15" t="s">
        <v>58</v>
      </c>
      <c r="F54" s="15" t="s">
        <v>38</v>
      </c>
      <c r="G54" s="11">
        <f>G55+G56+G57+G58</f>
        <v>1390879.8</v>
      </c>
      <c r="H54" s="11">
        <f t="shared" ref="H54:I54" si="11">H55+H56+H57+H58</f>
        <v>1358450.4000000001</v>
      </c>
      <c r="I54" s="11">
        <f t="shared" si="11"/>
        <v>2353175</v>
      </c>
    </row>
    <row r="55" spans="1:9" ht="31.5" x14ac:dyDescent="0.25">
      <c r="A55" s="14" t="s">
        <v>87</v>
      </c>
      <c r="B55" s="15" t="s">
        <v>48</v>
      </c>
      <c r="C55" s="15" t="s">
        <v>37</v>
      </c>
      <c r="D55" s="15" t="s">
        <v>78</v>
      </c>
      <c r="E55" s="15" t="s">
        <v>58</v>
      </c>
      <c r="F55" s="15" t="s">
        <v>38</v>
      </c>
      <c r="G55" s="11">
        <v>13493.5</v>
      </c>
      <c r="H55" s="11">
        <v>0</v>
      </c>
      <c r="I55" s="11">
        <v>0</v>
      </c>
    </row>
    <row r="56" spans="1:9" ht="47.25" x14ac:dyDescent="0.25">
      <c r="A56" s="14" t="s">
        <v>29</v>
      </c>
      <c r="B56" s="15" t="s">
        <v>48</v>
      </c>
      <c r="C56" s="15" t="s">
        <v>37</v>
      </c>
      <c r="D56" s="15" t="s">
        <v>53</v>
      </c>
      <c r="E56" s="15" t="s">
        <v>58</v>
      </c>
      <c r="F56" s="15" t="s">
        <v>38</v>
      </c>
      <c r="G56" s="11">
        <v>434877.1</v>
      </c>
      <c r="H56" s="11">
        <v>434310.2</v>
      </c>
      <c r="I56" s="11">
        <v>1421611.1</v>
      </c>
    </row>
    <row r="57" spans="1:9" ht="31.5" x14ac:dyDescent="0.25">
      <c r="A57" s="14" t="s">
        <v>30</v>
      </c>
      <c r="B57" s="15" t="s">
        <v>48</v>
      </c>
      <c r="C57" s="15" t="s">
        <v>37</v>
      </c>
      <c r="D57" s="15" t="s">
        <v>52</v>
      </c>
      <c r="E57" s="15" t="s">
        <v>58</v>
      </c>
      <c r="F57" s="15" t="s">
        <v>38</v>
      </c>
      <c r="G57" s="11">
        <v>911686</v>
      </c>
      <c r="H57" s="11">
        <v>892986.9</v>
      </c>
      <c r="I57" s="11">
        <v>900221.2</v>
      </c>
    </row>
    <row r="58" spans="1:9" x14ac:dyDescent="0.25">
      <c r="A58" s="14" t="s">
        <v>31</v>
      </c>
      <c r="B58" s="15" t="s">
        <v>48</v>
      </c>
      <c r="C58" s="15" t="s">
        <v>37</v>
      </c>
      <c r="D58" s="15" t="s">
        <v>54</v>
      </c>
      <c r="E58" s="15" t="s">
        <v>58</v>
      </c>
      <c r="F58" s="15" t="s">
        <v>38</v>
      </c>
      <c r="G58" s="11">
        <v>30823.200000000001</v>
      </c>
      <c r="H58" s="11">
        <v>31153.3</v>
      </c>
      <c r="I58" s="11">
        <v>31342.7</v>
      </c>
    </row>
    <row r="59" spans="1:9" ht="31.5" x14ac:dyDescent="0.25">
      <c r="A59" s="14" t="s">
        <v>88</v>
      </c>
      <c r="B59" s="15" t="s">
        <v>48</v>
      </c>
      <c r="C59" s="15" t="s">
        <v>44</v>
      </c>
      <c r="D59" s="15" t="s">
        <v>38</v>
      </c>
      <c r="E59" s="15" t="s">
        <v>58</v>
      </c>
      <c r="F59" s="15" t="s">
        <v>38</v>
      </c>
      <c r="G59" s="11">
        <f>G60</f>
        <v>50</v>
      </c>
      <c r="H59" s="11">
        <f t="shared" ref="H59:I59" si="12">H60</f>
        <v>0</v>
      </c>
      <c r="I59" s="11">
        <f t="shared" si="12"/>
        <v>0</v>
      </c>
    </row>
    <row r="60" spans="1:9" ht="31.5" x14ac:dyDescent="0.25">
      <c r="A60" s="14" t="s">
        <v>89</v>
      </c>
      <c r="B60" s="15" t="s">
        <v>48</v>
      </c>
      <c r="C60" s="15" t="s">
        <v>44</v>
      </c>
      <c r="D60" s="15" t="s">
        <v>43</v>
      </c>
      <c r="E60" s="15" t="s">
        <v>58</v>
      </c>
      <c r="F60" s="15" t="s">
        <v>50</v>
      </c>
      <c r="G60" s="11">
        <v>50</v>
      </c>
      <c r="H60" s="11">
        <v>0</v>
      </c>
      <c r="I60" s="11">
        <v>0</v>
      </c>
    </row>
    <row r="61" spans="1:9" ht="126" x14ac:dyDescent="0.25">
      <c r="A61" s="14" t="s">
        <v>90</v>
      </c>
      <c r="B61" s="15" t="s">
        <v>48</v>
      </c>
      <c r="C61" s="15" t="s">
        <v>91</v>
      </c>
      <c r="D61" s="15" t="s">
        <v>38</v>
      </c>
      <c r="E61" s="15" t="s">
        <v>58</v>
      </c>
      <c r="F61" s="15" t="s">
        <v>38</v>
      </c>
      <c r="G61" s="11">
        <f>G62</f>
        <v>808.6</v>
      </c>
      <c r="H61" s="11">
        <f t="shared" ref="H61:I61" si="13">H62</f>
        <v>0</v>
      </c>
      <c r="I61" s="11">
        <f t="shared" si="13"/>
        <v>0</v>
      </c>
    </row>
    <row r="62" spans="1:9" ht="47.25" x14ac:dyDescent="0.25">
      <c r="A62" s="14" t="s">
        <v>100</v>
      </c>
      <c r="B62" s="15" t="s">
        <v>48</v>
      </c>
      <c r="C62" s="15" t="s">
        <v>91</v>
      </c>
      <c r="D62" s="15" t="s">
        <v>43</v>
      </c>
      <c r="E62" s="15" t="s">
        <v>58</v>
      </c>
      <c r="F62" s="15" t="s">
        <v>38</v>
      </c>
      <c r="G62" s="11">
        <v>808.6</v>
      </c>
      <c r="H62" s="11">
        <v>0</v>
      </c>
      <c r="I62" s="11">
        <v>0</v>
      </c>
    </row>
    <row r="63" spans="1:9" ht="63" x14ac:dyDescent="0.25">
      <c r="A63" s="14" t="s">
        <v>92</v>
      </c>
      <c r="B63" s="15" t="s">
        <v>48</v>
      </c>
      <c r="C63" s="15" t="s">
        <v>93</v>
      </c>
      <c r="D63" s="15" t="s">
        <v>38</v>
      </c>
      <c r="E63" s="15" t="s">
        <v>58</v>
      </c>
      <c r="F63" s="15" t="s">
        <v>38</v>
      </c>
      <c r="G63" s="11">
        <f>G64+G65+G66</f>
        <v>-7351.2000000000007</v>
      </c>
      <c r="H63" s="11">
        <v>0</v>
      </c>
      <c r="I63" s="11">
        <v>0</v>
      </c>
    </row>
    <row r="64" spans="1:9" ht="94.5" x14ac:dyDescent="0.25">
      <c r="A64" s="14" t="s">
        <v>94</v>
      </c>
      <c r="B64" s="15" t="s">
        <v>48</v>
      </c>
      <c r="C64" s="15" t="s">
        <v>93</v>
      </c>
      <c r="D64" s="15" t="s">
        <v>95</v>
      </c>
      <c r="E64" s="15" t="s">
        <v>96</v>
      </c>
      <c r="F64" s="15" t="s">
        <v>50</v>
      </c>
      <c r="G64" s="11">
        <v>-42.5</v>
      </c>
      <c r="H64" s="11">
        <v>0</v>
      </c>
      <c r="I64" s="11">
        <v>0</v>
      </c>
    </row>
    <row r="65" spans="1:9" ht="63" x14ac:dyDescent="0.25">
      <c r="A65" s="14" t="s">
        <v>97</v>
      </c>
      <c r="B65" s="15" t="s">
        <v>48</v>
      </c>
      <c r="C65" s="15" t="s">
        <v>93</v>
      </c>
      <c r="D65" s="15" t="s">
        <v>98</v>
      </c>
      <c r="E65" s="15" t="s">
        <v>58</v>
      </c>
      <c r="F65" s="15" t="s">
        <v>50</v>
      </c>
      <c r="G65" s="11">
        <v>-1090.9000000000001</v>
      </c>
      <c r="H65" s="11">
        <v>0</v>
      </c>
      <c r="I65" s="11">
        <v>0</v>
      </c>
    </row>
    <row r="66" spans="1:9" ht="63" x14ac:dyDescent="0.25">
      <c r="A66" s="14" t="s">
        <v>101</v>
      </c>
      <c r="B66" s="15" t="s">
        <v>48</v>
      </c>
      <c r="C66" s="15" t="s">
        <v>93</v>
      </c>
      <c r="D66" s="15" t="s">
        <v>99</v>
      </c>
      <c r="E66" s="15" t="s">
        <v>58</v>
      </c>
      <c r="F66" s="15" t="s">
        <v>50</v>
      </c>
      <c r="G66" s="11">
        <v>-6217.8</v>
      </c>
      <c r="H66" s="11">
        <v>0</v>
      </c>
      <c r="I66" s="11">
        <v>0</v>
      </c>
    </row>
    <row r="67" spans="1:9" x14ac:dyDescent="0.25">
      <c r="A67" s="18" t="s">
        <v>79</v>
      </c>
      <c r="B67" s="18"/>
      <c r="C67" s="18"/>
      <c r="D67" s="18"/>
      <c r="E67" s="18"/>
      <c r="F67" s="18"/>
      <c r="G67" s="11">
        <f>G16+G53</f>
        <v>3255694</v>
      </c>
      <c r="H67" s="11">
        <f>H16+H53</f>
        <v>3205832.2</v>
      </c>
      <c r="I67" s="11">
        <f>I16+I53</f>
        <v>4289338.2</v>
      </c>
    </row>
    <row r="68" spans="1:9" x14ac:dyDescent="0.25">
      <c r="A68" s="7"/>
      <c r="B68" s="2"/>
      <c r="C68" s="2"/>
      <c r="D68" s="2"/>
      <c r="E68" s="2"/>
      <c r="F68" s="2"/>
      <c r="G68" s="2"/>
      <c r="H68" s="2"/>
      <c r="I68" s="2"/>
    </row>
  </sheetData>
  <mergeCells count="16">
    <mergeCell ref="A2:I2"/>
    <mergeCell ref="A3:I3"/>
    <mergeCell ref="A5:I5"/>
    <mergeCell ref="A6:I6"/>
    <mergeCell ref="A1:I1"/>
    <mergeCell ref="A4:I4"/>
    <mergeCell ref="A7:I7"/>
    <mergeCell ref="A67:F67"/>
    <mergeCell ref="A13:A14"/>
    <mergeCell ref="G13:I13"/>
    <mergeCell ref="A8:I8"/>
    <mergeCell ref="A9:I9"/>
    <mergeCell ref="A10:I10"/>
    <mergeCell ref="A11:I11"/>
    <mergeCell ref="A12:I12"/>
    <mergeCell ref="B13:F13"/>
  </mergeCells>
  <pageMargins left="1.1811023622047245" right="0.59055118110236227" top="0.78740157480314965" bottom="0.78740157480314965" header="0.31496062992125984" footer="0.31496062992125984"/>
  <pageSetup paperSize="9" scale="6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А. Лапкова</dc:creator>
  <cp:lastModifiedBy>Денис В. Бирюков</cp:lastModifiedBy>
  <cp:lastPrinted>2026-06-10T00:58:57Z</cp:lastPrinted>
  <dcterms:created xsi:type="dcterms:W3CDTF">2018-11-08T06:16:18Z</dcterms:created>
  <dcterms:modified xsi:type="dcterms:W3CDTF">2026-06-10T01:15:10Z</dcterms:modified>
</cp:coreProperties>
</file>